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uloCompras\Desktop\Varrição 27-03-20\"/>
    </mc:Choice>
  </mc:AlternateContent>
  <bookViews>
    <workbookView xWindow="0" yWindow="0" windowWidth="20490" windowHeight="7545"/>
  </bookViews>
  <sheets>
    <sheet name="Listagem de BAIRROS" sheetId="4" r:id="rId1"/>
    <sheet name="Relação de Ruas" sheetId="1" r:id="rId2"/>
    <sheet name="Planilha2" sheetId="2" state="hidden" r:id="rId3"/>
    <sheet name="Qunatitativos Detalhados" sheetId="3" r:id="rId4"/>
  </sheets>
  <definedNames>
    <definedName name="_xlnm._FilterDatabase" localSheetId="1" hidden="1">'Relação de Ruas'!$A$1:$G$230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27" i="4" l="1"/>
  <c r="D1116" i="4"/>
  <c r="D1110" i="4"/>
  <c r="D1101" i="4"/>
  <c r="D1097" i="4"/>
  <c r="D1093" i="4"/>
  <c r="D1089" i="4"/>
  <c r="D1077" i="4"/>
  <c r="D1058" i="4"/>
  <c r="D1053" i="4"/>
  <c r="D1045" i="4"/>
  <c r="D1031" i="4"/>
  <c r="D1011" i="4"/>
  <c r="D993" i="4"/>
  <c r="D970" i="4"/>
  <c r="D961" i="4"/>
  <c r="D933" i="4"/>
  <c r="D916" i="4"/>
  <c r="D904" i="4"/>
  <c r="D896" i="4"/>
  <c r="D847" i="4"/>
  <c r="D819" i="4"/>
  <c r="A794" i="4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D787" i="4"/>
  <c r="D764" i="4"/>
  <c r="A750" i="4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45" i="4"/>
  <c r="A746" i="4" s="1"/>
  <c r="A747" i="4" s="1"/>
  <c r="D740" i="4"/>
  <c r="A725" i="4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D720" i="4"/>
  <c r="A689" i="4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D685" i="4"/>
  <c r="A683" i="4"/>
  <c r="A684" i="4" s="1"/>
  <c r="A675" i="4"/>
  <c r="A676" i="4" s="1"/>
  <c r="A677" i="4" s="1"/>
  <c r="A678" i="4" s="1"/>
  <c r="A679" i="4" s="1"/>
  <c r="A680" i="4" s="1"/>
  <c r="A669" i="4"/>
  <c r="A670" i="4" s="1"/>
  <c r="A671" i="4" s="1"/>
  <c r="A672" i="4" s="1"/>
  <c r="A661" i="4"/>
  <c r="A662" i="4" s="1"/>
  <c r="A663" i="4" s="1"/>
  <c r="A664" i="4" s="1"/>
  <c r="D656" i="4"/>
  <c r="A655" i="4"/>
  <c r="A654" i="4"/>
  <c r="A634" i="4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D629" i="4"/>
  <c r="A628" i="4"/>
  <c r="A611" i="4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10" i="4"/>
  <c r="A608" i="4"/>
  <c r="A605" i="4"/>
  <c r="A606" i="4" s="1"/>
  <c r="D600" i="4"/>
  <c r="D573" i="4"/>
  <c r="D542" i="4"/>
  <c r="D531" i="4"/>
  <c r="D520" i="4"/>
  <c r="D513" i="4"/>
  <c r="A507" i="4"/>
  <c r="A508" i="4" s="1"/>
  <c r="A509" i="4" s="1"/>
  <c r="A510" i="4" s="1"/>
  <c r="A511" i="4" s="1"/>
  <c r="A499" i="4"/>
  <c r="A500" i="4" s="1"/>
  <c r="A501" i="4" s="1"/>
  <c r="A502" i="4" s="1"/>
  <c r="A503" i="4" s="1"/>
  <c r="A492" i="4"/>
  <c r="A493" i="4" s="1"/>
  <c r="A494" i="4" s="1"/>
  <c r="A495" i="4" s="1"/>
  <c r="A496" i="4" s="1"/>
  <c r="A497" i="4" s="1"/>
  <c r="A486" i="4"/>
  <c r="A487" i="4" s="1"/>
  <c r="A488" i="4" s="1"/>
  <c r="A489" i="4" s="1"/>
  <c r="A490" i="4" s="1"/>
  <c r="A478" i="4"/>
  <c r="A479" i="4" s="1"/>
  <c r="A480" i="4" s="1"/>
  <c r="D473" i="4"/>
  <c r="A470" i="4"/>
  <c r="A471" i="4" s="1"/>
  <c r="A472" i="4" s="1"/>
  <c r="D464" i="4"/>
  <c r="A455" i="4"/>
  <c r="A456" i="4" s="1"/>
  <c r="A457" i="4" s="1"/>
  <c r="A458" i="4" s="1"/>
  <c r="A459" i="4" s="1"/>
  <c r="A460" i="4" s="1"/>
  <c r="A461" i="4" s="1"/>
  <c r="A452" i="4"/>
  <c r="A453" i="4" s="1"/>
  <c r="A448" i="4"/>
  <c r="A449" i="4" s="1"/>
  <c r="A447" i="4"/>
  <c r="A441" i="4"/>
  <c r="A442" i="4" s="1"/>
  <c r="A443" i="4" s="1"/>
  <c r="A444" i="4" s="1"/>
  <c r="D433" i="4"/>
  <c r="A430" i="4"/>
  <c r="A431" i="4" s="1"/>
  <c r="A432" i="4" s="1"/>
  <c r="A419" i="4"/>
  <c r="A420" i="4" s="1"/>
  <c r="A421" i="4" s="1"/>
  <c r="A422" i="4" s="1"/>
  <c r="A423" i="4" s="1"/>
  <c r="A424" i="4" s="1"/>
  <c r="D415" i="4"/>
  <c r="A415" i="4"/>
  <c r="A416" i="4" s="1"/>
  <c r="A417" i="4" s="1"/>
  <c r="D411" i="4"/>
  <c r="A389" i="4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D385" i="4"/>
  <c r="A366" i="4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D362" i="4"/>
  <c r="A354" i="4"/>
  <c r="A355" i="4" s="1"/>
  <c r="A356" i="4" s="1"/>
  <c r="A357" i="4" s="1"/>
  <c r="A358" i="4" s="1"/>
  <c r="A359" i="4" s="1"/>
  <c r="A360" i="4" s="1"/>
  <c r="A361" i="4" s="1"/>
  <c r="A353" i="4"/>
  <c r="D349" i="4"/>
  <c r="A346" i="4"/>
  <c r="A347" i="4" s="1"/>
  <c r="A348" i="4" s="1"/>
  <c r="A331" i="4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297" i="4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D291" i="4"/>
  <c r="A259" i="4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58" i="4"/>
  <c r="D254" i="4"/>
  <c r="A246" i="4"/>
  <c r="A247" i="4" s="1"/>
  <c r="A248" i="4" s="1"/>
  <c r="A249" i="4" s="1"/>
  <c r="A250" i="4" s="1"/>
  <c r="A251" i="4" s="1"/>
  <c r="A252" i="4" s="1"/>
  <c r="A253" i="4" s="1"/>
  <c r="D222" i="4"/>
  <c r="D219" i="4"/>
  <c r="D238" i="4" s="1"/>
  <c r="D206" i="4"/>
  <c r="A197" i="4"/>
  <c r="A198" i="4" s="1"/>
  <c r="A199" i="4" s="1"/>
  <c r="A200" i="4" s="1"/>
  <c r="A201" i="4" s="1"/>
  <c r="D193" i="4"/>
  <c r="A183" i="4"/>
  <c r="A184" i="4" s="1"/>
  <c r="A185" i="4" s="1"/>
  <c r="A186" i="4" s="1"/>
  <c r="A187" i="4" s="1"/>
  <c r="A188" i="4" s="1"/>
  <c r="A189" i="4" s="1"/>
  <c r="A190" i="4" s="1"/>
  <c r="A191" i="4" s="1"/>
  <c r="A192" i="4" s="1"/>
  <c r="A179" i="4"/>
  <c r="A180" i="4" s="1"/>
  <c r="D174" i="4"/>
  <c r="A166" i="4"/>
  <c r="A167" i="4" s="1"/>
  <c r="A168" i="4" s="1"/>
  <c r="A169" i="4" s="1"/>
  <c r="A170" i="4" s="1"/>
  <c r="D161" i="4"/>
  <c r="A158" i="4"/>
  <c r="A159" i="4" s="1"/>
  <c r="A160" i="4" s="1"/>
  <c r="A139" i="4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31" i="4"/>
  <c r="A115" i="4"/>
  <c r="A116" i="4" s="1"/>
  <c r="A117" i="4" s="1"/>
  <c r="A118" i="4" s="1"/>
  <c r="D107" i="4"/>
  <c r="D98" i="4"/>
  <c r="D132" i="4" s="1"/>
  <c r="A87" i="4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82" i="4"/>
  <c r="A83" i="4" s="1"/>
  <c r="A84" i="4" s="1"/>
  <c r="A85" i="4" s="1"/>
  <c r="A79" i="4"/>
  <c r="A80" i="4" s="1"/>
  <c r="A78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D74" i="4"/>
  <c r="H8" i="3" l="1"/>
  <c r="H9" i="3"/>
  <c r="H7" i="3"/>
  <c r="D3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H2" i="3" s="1"/>
  <c r="H3" i="3" l="1"/>
  <c r="D2" i="3"/>
  <c r="D4" i="3" s="1"/>
  <c r="H4" i="3"/>
  <c r="C56" i="2" l="1"/>
  <c r="C54" i="2"/>
  <c r="C53" i="2"/>
  <c r="C52" i="2"/>
  <c r="C50" i="2"/>
  <c r="C48" i="2"/>
  <c r="C46" i="2"/>
  <c r="C15" i="2"/>
  <c r="C44" i="2"/>
  <c r="C42" i="2"/>
  <c r="C40" i="2"/>
  <c r="C38" i="2"/>
  <c r="C12" i="2"/>
  <c r="C37" i="2"/>
  <c r="C36" i="2"/>
  <c r="C34" i="2"/>
  <c r="C32" i="2"/>
  <c r="C30" i="2"/>
  <c r="C28" i="2"/>
  <c r="C26" i="2"/>
  <c r="C24" i="2"/>
  <c r="C22" i="2"/>
  <c r="C20" i="2"/>
  <c r="C19" i="2"/>
  <c r="C18" i="2"/>
  <c r="C17" i="2"/>
  <c r="C16" i="2"/>
  <c r="C14" i="2"/>
  <c r="C11" i="2" l="1"/>
  <c r="C10" i="2"/>
  <c r="C8" i="2"/>
  <c r="C9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<sst xmlns="http://schemas.openxmlformats.org/spreadsheetml/2006/main" count="4325" uniqueCount="992">
  <si>
    <t>ASFALTO</t>
  </si>
  <si>
    <t>CENTRO</t>
  </si>
  <si>
    <t xml:space="preserve">RUA </t>
  </si>
  <si>
    <t>SÃO JOÃO (RJ 140)</t>
  </si>
  <si>
    <t>RUA</t>
  </si>
  <si>
    <t>TEIXEIRA BRANDÃO</t>
  </si>
  <si>
    <t>PARALELO</t>
  </si>
  <si>
    <t>AV.</t>
  </si>
  <si>
    <t>SÃO PEDRO (subida)</t>
  </si>
  <si>
    <t>SÃO PEDRO (descida)</t>
  </si>
  <si>
    <t>SÃO PEDRO (Polícia até praça das águas)</t>
  </si>
  <si>
    <t>FRANCISCO DOS SANTOS</t>
  </si>
  <si>
    <t xml:space="preserve">TRAV. </t>
  </si>
  <si>
    <t>CEL CATARINO</t>
  </si>
  <si>
    <t>JULIANO FIGUEREDO - PRAIA (AV. PITÓRIA)</t>
  </si>
  <si>
    <t>GETÚLIO VARGAS (RUA DO HOSPITAL MISSÃO)</t>
  </si>
  <si>
    <t>RITA PEREIRA</t>
  </si>
  <si>
    <t>EURICO COELHO</t>
  </si>
  <si>
    <t>GETÚLIO VARGAS ( Praça Plínio Tavares até rua Carlito J. Correa)</t>
  </si>
  <si>
    <t>DO CEMITÉRIO</t>
  </si>
  <si>
    <t>FRANCISCO C. PEREIRA (ANTIGA RUA NILO PEÇANHA)</t>
  </si>
  <si>
    <t>TRAV.</t>
  </si>
  <si>
    <t>ARISTIDES DA GAMA</t>
  </si>
  <si>
    <t>FELICIANO SODRÉ</t>
  </si>
  <si>
    <t>PROFESSOR CORDELINO T. PAULO</t>
  </si>
  <si>
    <t>CARMERINDO SANTOS</t>
  </si>
  <si>
    <t>ARNALDO SANTOS</t>
  </si>
  <si>
    <t>ADOLFO SILVEIRA</t>
  </si>
  <si>
    <t>DUQUE DE CAXIAS</t>
  </si>
  <si>
    <t>DR. ANTÔNIO ALVES</t>
  </si>
  <si>
    <t>JOÃO ZECA</t>
  </si>
  <si>
    <t>JOSÉ FRANCISCO ZECA (BECO DAS MASSAS)</t>
  </si>
  <si>
    <t>ASSIS BRASIL</t>
  </si>
  <si>
    <t>PADRE ALDO</t>
  </si>
  <si>
    <t>DAS PEDROS</t>
  </si>
  <si>
    <t>CAPITÃO COSTA (RUA DO CAMPO SPA)</t>
  </si>
  <si>
    <t>CASEMIRO DE ABREU</t>
  </si>
  <si>
    <t>ESPERANÇA</t>
  </si>
  <si>
    <t>HERMENEGILDO ESTELITA DA COSTA</t>
  </si>
  <si>
    <t>BRÁULIO SOARES PEREIRA</t>
  </si>
  <si>
    <t>ERNANI C. DOS SANTOS</t>
  </si>
  <si>
    <t>BENTA PEREIRA</t>
  </si>
  <si>
    <t>MARQUES DA CRUZ</t>
  </si>
  <si>
    <t>BRÁULIO S. PEREIRA</t>
  </si>
  <si>
    <t>RAUL C. SANTOS</t>
  </si>
  <si>
    <t>SARGENTO RIBAMAR</t>
  </si>
  <si>
    <t>GUMERCINDO ELIZEU DOS SANTOS</t>
  </si>
  <si>
    <t>FRANCISCO COELHO PEREIRA</t>
  </si>
  <si>
    <t>HEMORGENES FREIRE DA COSTA</t>
  </si>
  <si>
    <t>17 DE DEZEMBRO</t>
  </si>
  <si>
    <t>NELSON DOS SANTOS SILVA (ANTIGA RUA C)</t>
  </si>
  <si>
    <t>FRANCISCO SANTOS SILVA (ANTIGA RUA JOÃO XXIII)</t>
  </si>
  <si>
    <t>LOURIVAL A. DE MATTOS</t>
  </si>
  <si>
    <t>ANTÔNIO B. SIQUEIRA</t>
  </si>
  <si>
    <t>26 DE MARÇO</t>
  </si>
  <si>
    <t>GLÓRIA LOBO</t>
  </si>
  <si>
    <t>FIRMINO ELIAS COSTA</t>
  </si>
  <si>
    <t>MARIA ISABEL DOS SANTOS SILVA (ANTIGA RUA A)</t>
  </si>
  <si>
    <t>ANTÔNIO SILVA LOBO</t>
  </si>
  <si>
    <t>JOÃO MARTINS</t>
  </si>
  <si>
    <t>JOSÉ DOS SANTOS</t>
  </si>
  <si>
    <t>ANTÔNIO C. MOTTA</t>
  </si>
  <si>
    <t>EPAMINONDAS P. NUNES</t>
  </si>
  <si>
    <t>TOPÁZIO</t>
  </si>
  <si>
    <t>ESMERALDA (RUA DUPLA)</t>
  </si>
  <si>
    <t>ALUÍSIO M. DE SOUZA (15 DE NOVEMBRO)</t>
  </si>
  <si>
    <t>ROSALI S. GUIMARÃES</t>
  </si>
  <si>
    <t>ORDEM</t>
  </si>
  <si>
    <t>TIPO</t>
  </si>
  <si>
    <t>LOGRADOURO</t>
  </si>
  <si>
    <t>EXTENSÃO</t>
  </si>
  <si>
    <t>TIPO ESTRADA</t>
  </si>
  <si>
    <t>BAIRRO</t>
  </si>
  <si>
    <t>Bairro</t>
  </si>
  <si>
    <t>Tipo de Estrada</t>
  </si>
  <si>
    <t>Extensão Total</t>
  </si>
  <si>
    <t>Centro</t>
  </si>
  <si>
    <t>Asfalto</t>
  </si>
  <si>
    <t>Paralelo</t>
  </si>
  <si>
    <t>PITÓRIA (ORLA) Entre rua Hermenegildo a Agenor Beltrão</t>
  </si>
  <si>
    <t>PORTO DA ALDEIA</t>
  </si>
  <si>
    <t>AGENOR BELTRÃO</t>
  </si>
  <si>
    <t>EST.</t>
  </si>
  <si>
    <t xml:space="preserve">BOQUEIRÃO </t>
  </si>
  <si>
    <t>HERMENEGILDO ESTELITA  DA COSTA</t>
  </si>
  <si>
    <t>CAPITÃO APOLINARIO</t>
  </si>
  <si>
    <t>SÃO SEBASTIÃO (SEM SAÍDA)</t>
  </si>
  <si>
    <t>JULIA SANTOS</t>
  </si>
  <si>
    <t>MANOEL RIBEIRO</t>
  </si>
  <si>
    <t>BECO</t>
  </si>
  <si>
    <t>SEM NOME</t>
  </si>
  <si>
    <t>PROFESSORA NOÊMIA GUIMARÃES</t>
  </si>
  <si>
    <t>JOSÉ RIBEIRO</t>
  </si>
  <si>
    <t>CARLOS VAGNER BERANGER</t>
  </si>
  <si>
    <t>JUVENAL C. GAGO</t>
  </si>
  <si>
    <t>JOVELINA CAMPOS GAGO</t>
  </si>
  <si>
    <t>HENRIQUE PINTO MONTEIRO</t>
  </si>
  <si>
    <t>GULIVER M. GOMES FILHO</t>
  </si>
  <si>
    <t>JOVINO GAGO</t>
  </si>
  <si>
    <t>MARIA DAS DORES DA SAMPAIO</t>
  </si>
  <si>
    <t>DO TRABALHADOR</t>
  </si>
  <si>
    <t>PALMIRO GOMES</t>
  </si>
  <si>
    <t xml:space="preserve">AV. </t>
  </si>
  <si>
    <t>PRAIA DO MOSSORÓ</t>
  </si>
  <si>
    <t>GILCA ROSA DA COSTA</t>
  </si>
  <si>
    <t xml:space="preserve">FAUSTO ANTÔNIO LOPES </t>
  </si>
  <si>
    <t>JOSÉ AMÉRICO FONTOURA</t>
  </si>
  <si>
    <t>FRUTUOSO PEREIRA LIMA (ANTIGA RUA D)</t>
  </si>
  <si>
    <t>RAMIRO ANTUNES</t>
  </si>
  <si>
    <t>POÇO FUNDO</t>
  </si>
  <si>
    <t>BOQUEIRÃO  ( Curva do Colimério até Unidade de Saúde Poço Fundo)</t>
  </si>
  <si>
    <t>A</t>
  </si>
  <si>
    <t>ROMÁRIO RAMOS DA SILVA</t>
  </si>
  <si>
    <t>WAGNER NASCIMENTO BENTO</t>
  </si>
  <si>
    <t>PROFESSOR DARCY RIBEIRO</t>
  </si>
  <si>
    <t>UMBELINA DA CONCEIÇÃO</t>
  </si>
  <si>
    <t>BOQUEIRÃO</t>
  </si>
  <si>
    <t>BOQUEIRÃO (Unid. Saúde Poço Fundo até P. Sudoeste)</t>
  </si>
  <si>
    <t>AGDA CARDOSO</t>
  </si>
  <si>
    <t>PRAIA DO SUDOESTE</t>
  </si>
  <si>
    <t>BOQUEIRÃO ( início P. sudoeste até praça da Baleia)</t>
  </si>
  <si>
    <t>BERNARDINO COSTA</t>
  </si>
  <si>
    <t>PLÍNIO DOS SANTOS</t>
  </si>
  <si>
    <t>APOLINÁRIO RODRIGUES SOARES</t>
  </si>
  <si>
    <t>JOAQUIM RODRIGUES SOARES</t>
  </si>
  <si>
    <t>CAMPO REDONDO</t>
  </si>
  <si>
    <t>VEREADOR ELIZIO IGNÁCIO RANGEL</t>
  </si>
  <si>
    <t xml:space="preserve">PEDRO AMÉRICO </t>
  </si>
  <si>
    <t>MOZARTH FRANCISCO DE OLIVEIRA</t>
  </si>
  <si>
    <t>BALEIA</t>
  </si>
  <si>
    <t>Porto da Aldeia</t>
  </si>
  <si>
    <t>Poço Fundo</t>
  </si>
  <si>
    <t>Boqueirão</t>
  </si>
  <si>
    <t>Praia do Sudoeste</t>
  </si>
  <si>
    <t>Campo Redondo</t>
  </si>
  <si>
    <t>Baleia</t>
  </si>
  <si>
    <t>ROD.</t>
  </si>
  <si>
    <t>Praia Linda</t>
  </si>
  <si>
    <t>São João</t>
  </si>
  <si>
    <t>FRANCISCO ARAÚJO</t>
  </si>
  <si>
    <t>SÃO JOÃO</t>
  </si>
  <si>
    <t>21 DE ABRIL</t>
  </si>
  <si>
    <t>LEONOR ARAÚJO</t>
  </si>
  <si>
    <t>SÃO JORGE</t>
  </si>
  <si>
    <t>CASIMIRO DA SILVA</t>
  </si>
  <si>
    <t>PQ DAS AMENDOEIRAS</t>
  </si>
  <si>
    <t>JOSÉ BENTO MONETEIRO LOBATO</t>
  </si>
  <si>
    <t>VICENTE JOSÉ DOS SANTOS</t>
  </si>
  <si>
    <t>CAROLINA ARAÚJO</t>
  </si>
  <si>
    <t>MARECHAL JOARES TAVORA</t>
  </si>
  <si>
    <t>ESTR.</t>
  </si>
  <si>
    <t>DOS PASSAGEIROS</t>
  </si>
  <si>
    <t>JORGINO SOARES</t>
  </si>
  <si>
    <t>MARECHAL CASTELO BRANCO</t>
  </si>
  <si>
    <t>MARECHAL JUARES TAVORA</t>
  </si>
  <si>
    <t>ALICE M. MARTINS</t>
  </si>
  <si>
    <t>MARQUÊS DO PARANÁ</t>
  </si>
  <si>
    <t>EUCLIDES DA CUNHA</t>
  </si>
  <si>
    <t>MOACYR SIQUEIRA LOBO</t>
  </si>
  <si>
    <t>NOVA SÃO PEDRO</t>
  </si>
  <si>
    <t>PEDRO TAVARES DA SILVA (ANTIGA RUA 06)</t>
  </si>
  <si>
    <t>OLGA RAMOS</t>
  </si>
  <si>
    <t>JOSÉ IDELFONSO DE SOUZA RAMOS</t>
  </si>
  <si>
    <t>ESTAÇÃO</t>
  </si>
  <si>
    <t>PREFEITO JOÃO JOSÉ DOS SANTOS</t>
  </si>
  <si>
    <t>ANTÔNIO LOPES  PINHEIRO</t>
  </si>
  <si>
    <t>JOAQUIM R. MILAGRES</t>
  </si>
  <si>
    <t>EMÍLIO LOPES</t>
  </si>
  <si>
    <t xml:space="preserve"> RUA </t>
  </si>
  <si>
    <t>RODRIGUES DOS SANTOS</t>
  </si>
  <si>
    <t>JOÃO GUIMARÃES</t>
  </si>
  <si>
    <t>JOSE MARTINS DE SOUZA</t>
  </si>
  <si>
    <t>PALMEIRAS</t>
  </si>
  <si>
    <t>DONA LOLITA</t>
  </si>
  <si>
    <t>E A SILVA</t>
  </si>
  <si>
    <t>CAROLINA LOPES</t>
  </si>
  <si>
    <t>MANOEL SILVA</t>
  </si>
  <si>
    <t>MANOEL MARIA MATOS</t>
  </si>
  <si>
    <t>CARMELITA RODRIGUES MOREIRA</t>
  </si>
  <si>
    <t>12 DE OUTUBRO</t>
  </si>
  <si>
    <t>ANTÔNIO SOARES DOS SANTOS (RUA DAS GRAUNAS)</t>
  </si>
  <si>
    <t>BAIXO GRANDE</t>
  </si>
  <si>
    <t>ROBERTO DA SILVEIRA</t>
  </si>
  <si>
    <t>JULIO SOARES DE MACEDO</t>
  </si>
  <si>
    <t>ARGEMIRO MENDONÇA</t>
  </si>
  <si>
    <t>HERCULANO LEAL</t>
  </si>
  <si>
    <t>JOSE TEODORO DOS SANTOS</t>
  </si>
  <si>
    <t>CÂNDIDO MENDES</t>
  </si>
  <si>
    <t>MARACANÃ</t>
  </si>
  <si>
    <t>SILVA SHINDOR</t>
  </si>
  <si>
    <t>AGÍLIO MANOEL MARTINS</t>
  </si>
  <si>
    <t>JOAQUIM BARRETO DOS SANTOS</t>
  </si>
  <si>
    <t>SAMUEL SAMPAIO</t>
  </si>
  <si>
    <t>TERTULINO CIRILO</t>
  </si>
  <si>
    <t>EULÁLIA SAMPAIO MOTTA</t>
  </si>
  <si>
    <t>LUIS SAMPAIO</t>
  </si>
  <si>
    <t>LUIS PEREIRA DOS SANTOS</t>
  </si>
  <si>
    <t>RJ 140 - acesso posto Estrela</t>
  </si>
  <si>
    <t>Nova São Pedro</t>
  </si>
  <si>
    <t>Estação</t>
  </si>
  <si>
    <t>Baixo Grande</t>
  </si>
  <si>
    <t>CORONEL FELIPE PINHEIRO</t>
  </si>
  <si>
    <t>SÃO JOSÉ</t>
  </si>
  <si>
    <t>FRANCISCO CANTARINO</t>
  </si>
  <si>
    <t>SÃO PEDRO</t>
  </si>
  <si>
    <t>PROFESSOR RENATO B. FERNANDES</t>
  </si>
  <si>
    <t>JOSÉ RASCÃO</t>
  </si>
  <si>
    <t>ALBERTO SANTOS DUMOND</t>
  </si>
  <si>
    <t>1º DE MAIO (RUA SANTA HELENA)</t>
  </si>
  <si>
    <t>CELSO F. PINHEIRO</t>
  </si>
  <si>
    <t>FRANCISCO DOS SANTOS (NÚMEROS 691 E 695)</t>
  </si>
  <si>
    <t>BELA VISTA</t>
  </si>
  <si>
    <t>PREFEITO WALDIR DA SILVA LOBO (ANTIGA ESTR. M. DOS MILAGRES)</t>
  </si>
  <si>
    <t>FLUMINENSE</t>
  </si>
  <si>
    <t>NITERÓI</t>
  </si>
  <si>
    <t>PETRÓPOLIS</t>
  </si>
  <si>
    <t>TERESÓPOLIS</t>
  </si>
  <si>
    <t>ENTRE RIOS</t>
  </si>
  <si>
    <t>FRIBURGO</t>
  </si>
  <si>
    <t>MONERAT</t>
  </si>
  <si>
    <t>COMANDANTE ITURIEL (Igreja Universal até portão da Base)</t>
  </si>
  <si>
    <t>DA MAÇONARIA</t>
  </si>
  <si>
    <t>SEBASTIÃO</t>
  </si>
  <si>
    <t>MIRACEMA</t>
  </si>
  <si>
    <t>RESENDE</t>
  </si>
  <si>
    <t>BARIRI</t>
  </si>
  <si>
    <t>MANOEL MORAES</t>
  </si>
  <si>
    <t>MORRO DOS MILAGRES</t>
  </si>
  <si>
    <t>SANTOS REIS</t>
  </si>
  <si>
    <t>PROFESSORA ISMÊNIA TRINDADE</t>
  </si>
  <si>
    <t>EDSON PASSOS</t>
  </si>
  <si>
    <t>3 DE FEVEREIRO</t>
  </si>
  <si>
    <t>SÃO SEBASTIÃO</t>
  </si>
  <si>
    <t>COMANDANTE ITURIEL ( PORTÃO BASE ATÉ CISNE BRANCO)</t>
  </si>
  <si>
    <t>URBANO CUNHA</t>
  </si>
  <si>
    <t>São José</t>
  </si>
  <si>
    <t>Flumiense</t>
  </si>
  <si>
    <t>Jardim Soledade</t>
  </si>
  <si>
    <t>Morro dos Milagres</t>
  </si>
  <si>
    <t>JOSÉ CELINO DOS SANTOS</t>
  </si>
  <si>
    <t>PONTA DO AMBRÓSIO</t>
  </si>
  <si>
    <t>ANTÔNIO SOARES DA FONSECA</t>
  </si>
  <si>
    <t>ANTÔNIO ARAÚJO MENDONÇA</t>
  </si>
  <si>
    <t>MANOEL VITORINO CARRIÇO</t>
  </si>
  <si>
    <t>DAS CARAPEBAS( Francisco S. de Farias)</t>
  </si>
  <si>
    <t>VINHATEIRO</t>
  </si>
  <si>
    <t>DOS PASSAGEIROS (Trevo da Curva da Morte até divisa com Cabo Frio)</t>
  </si>
  <si>
    <t>Ponta do Ambrósio</t>
  </si>
  <si>
    <t>Vinhateiro</t>
  </si>
  <si>
    <t>FRANCISCO ARAÚJO DOS SANTOS</t>
  </si>
  <si>
    <t>LUIZA TERRA DE ANDRADE</t>
  </si>
  <si>
    <t>ANTÔNIO ELIAS</t>
  </si>
  <si>
    <t>FONSECA</t>
  </si>
  <si>
    <t>ELIAS</t>
  </si>
  <si>
    <t>SALUSTIANA</t>
  </si>
  <si>
    <t>ELEVINO ELIAS DA SILVEIRA</t>
  </si>
  <si>
    <t>SILVA JARDIM</t>
  </si>
  <si>
    <t>DOS PASSAGEIROS ( Silva Jardim até Francisco Araújo)</t>
  </si>
  <si>
    <t>COLINAS</t>
  </si>
  <si>
    <t>CENTRAL DA COLINA</t>
  </si>
  <si>
    <t>DOS PASSAGEIROS ( Trav. Dos Passageiros até trevo Vinhateiro)</t>
  </si>
  <si>
    <t>PARQUE ESTORIL</t>
  </si>
  <si>
    <t>Colinas</t>
  </si>
  <si>
    <t>Parque Estoril</t>
  </si>
  <si>
    <t>Balneário</t>
  </si>
  <si>
    <t>Balneário das Conchas</t>
  </si>
  <si>
    <t>BALNEÁRIO</t>
  </si>
  <si>
    <t xml:space="preserve">FRANCISCO ORLANDO </t>
  </si>
  <si>
    <t>BALNEÁRIO CONCHAS</t>
  </si>
  <si>
    <t>NICANOR PEREIRA DOS SANTOS</t>
  </si>
  <si>
    <t>MILTON ANTÔNIO RODRIGUES (ANTIGA RUA 06)</t>
  </si>
  <si>
    <t>MANOEL PINTO PEREIRA ( da RJ 140 até a Praça)</t>
  </si>
  <si>
    <t>RUA DO FOGO</t>
  </si>
  <si>
    <t>Jardim Morada da Aldeia</t>
  </si>
  <si>
    <t>Rua do Fogo</t>
  </si>
  <si>
    <t>Recanto do Sol</t>
  </si>
  <si>
    <t>AGENOR DE MEDEIROS (praça do Vinhateiro até Estr. Alecrim)</t>
  </si>
  <si>
    <t>DO ALECRIM</t>
  </si>
  <si>
    <t>MARIA DIAS CURVELO</t>
  </si>
  <si>
    <t>Porto do Carro</t>
  </si>
  <si>
    <t>Retiro</t>
  </si>
  <si>
    <t>Botafogo</t>
  </si>
  <si>
    <t>Total</t>
  </si>
  <si>
    <t>Frequência</t>
  </si>
  <si>
    <t>Quantidade</t>
  </si>
  <si>
    <t>Diária</t>
  </si>
  <si>
    <t>Semanal</t>
  </si>
  <si>
    <t>Quinzenal</t>
  </si>
  <si>
    <t>Fluminense</t>
  </si>
  <si>
    <t>FREQUÊNCIA DE VARRIÇÃO</t>
  </si>
  <si>
    <t>EXTENSÃO TOTAL DAS RUAS (M)</t>
  </si>
  <si>
    <t>TERRA</t>
  </si>
  <si>
    <t>MANOEL ARANHA (SEM SAÍDA)</t>
  </si>
  <si>
    <t>CALÇADA DECOR.</t>
  </si>
  <si>
    <t>HERMANO SOARES DOS SANTOS</t>
  </si>
  <si>
    <t>CARLITO JOSÉ CORREIA</t>
  </si>
  <si>
    <t>LUIZ DE CAMÕES</t>
  </si>
  <si>
    <t>EDMUNDO AIRES</t>
  </si>
  <si>
    <t>REIDEZEL S. DE ARÚJO</t>
  </si>
  <si>
    <t>RUY BARBOSA</t>
  </si>
  <si>
    <t>EÇA DE QUEIROZ</t>
  </si>
  <si>
    <t>BEATO JOSÉ DE ANCHIETA (Orla Centro ao Porto da Aldeia)</t>
  </si>
  <si>
    <t>RJ 140 (RETAS PRÓXIMO A RODOVIÁRIA SENTIDO CABO FRIO E RJ)</t>
  </si>
  <si>
    <t xml:space="preserve">ROD. </t>
  </si>
  <si>
    <t>BAIRRO: CENTRO</t>
  </si>
  <si>
    <t>BAIRRO: PORTO DA ALDEIA</t>
  </si>
  <si>
    <t>BEATRIZ CARDOSO</t>
  </si>
  <si>
    <t>ANAÍDE A. DA SILVA</t>
  </si>
  <si>
    <t>ERMANO SOARES</t>
  </si>
  <si>
    <t>AMÉLIA CRISTINA</t>
  </si>
  <si>
    <t>PARALELO/TERRA</t>
  </si>
  <si>
    <t>ANTÔNO ANTUNES</t>
  </si>
  <si>
    <t>ROSA DIAS DA COSTA</t>
  </si>
  <si>
    <t>JOSÉ GOMES</t>
  </si>
  <si>
    <t>CONSTANTINO FRANCISCO DA SILVA</t>
  </si>
  <si>
    <t>ROSA LESSA</t>
  </si>
  <si>
    <t>DAS CAMÉLIAS</t>
  </si>
  <si>
    <t>CARLOS HUMBERTO DOS SANTOS</t>
  </si>
  <si>
    <t>GABRIEL GAGO DE OLIVEIRA</t>
  </si>
  <si>
    <t>FREI MIGUELINHO</t>
  </si>
  <si>
    <t>HOMERO TINOCO</t>
  </si>
  <si>
    <t>JOSÉ GUIMARÃES</t>
  </si>
  <si>
    <t>SAPUTIABA</t>
  </si>
  <si>
    <t>TARGINO CAMPOS</t>
  </si>
  <si>
    <t>FRANCISCO RAMALHO COTIA</t>
  </si>
  <si>
    <t>YAMAGATA</t>
  </si>
  <si>
    <t>LAÉRCIO FRANCISCO DA SILVA</t>
  </si>
  <si>
    <t>MARIA CONCEIÇÃO</t>
  </si>
  <si>
    <t>AIRTON SENNA</t>
  </si>
  <si>
    <t>PROJETADA (SEM SAIDA)</t>
  </si>
  <si>
    <t>BAIRRO: POÇO FUNDO</t>
  </si>
  <si>
    <t>PRAIA DO SOL</t>
  </si>
  <si>
    <t>GERMINIANO LOBO</t>
  </si>
  <si>
    <t>COLINÉRIO F. DA SILVA</t>
  </si>
  <si>
    <t>C</t>
  </si>
  <si>
    <t>E</t>
  </si>
  <si>
    <t>B</t>
  </si>
  <si>
    <t>LUIS COSTA E SILVA (ANTIGA RUA D)</t>
  </si>
  <si>
    <t>PORFIRIO PAES</t>
  </si>
  <si>
    <t xml:space="preserve">PARALELO </t>
  </si>
  <si>
    <t xml:space="preserve">ORMINDA DA COSTA </t>
  </si>
  <si>
    <t>LEONARDO S. SOUZA</t>
  </si>
  <si>
    <t>MARIO PEREIRA</t>
  </si>
  <si>
    <t>RUFINO M. DA SILVA</t>
  </si>
  <si>
    <t>MARCELINO A. SOUZA</t>
  </si>
  <si>
    <t>VALDOMIRO NAZARETH</t>
  </si>
  <si>
    <t>PASTOR GEDOR</t>
  </si>
  <si>
    <t>GLAUTER CUNHA</t>
  </si>
  <si>
    <t>ALAM.</t>
  </si>
  <si>
    <t>DOS MEIRELES</t>
  </si>
  <si>
    <t>COLINA</t>
  </si>
  <si>
    <t>ARI DE CARVALHO</t>
  </si>
  <si>
    <t>ELIAS MEIRELLES</t>
  </si>
  <si>
    <t>BAIRRO: BOQUEIRÃO</t>
  </si>
  <si>
    <t>ANTONIO CARLOS DA HORA</t>
  </si>
  <si>
    <t>FABIO CAVALCANTE  UZAI(ANTIGA RUA F)</t>
  </si>
  <si>
    <t>JUAREZ TÁVORA (ANTIGA RUA B)</t>
  </si>
  <si>
    <t>NELSON CAVAQUINHO (ANTIGA RUA C)</t>
  </si>
  <si>
    <t>JOSÉ COSTA</t>
  </si>
  <si>
    <t>J K DE OLIVEIRA</t>
  </si>
  <si>
    <t>DONA PEPITA</t>
  </si>
  <si>
    <t>PRÍNCIPE DA PAZ</t>
  </si>
  <si>
    <t xml:space="preserve">MARIA CAMILA DE LEMOS </t>
  </si>
  <si>
    <t>BAIRRO: PRAIA DO SUDOESTE</t>
  </si>
  <si>
    <t>UNIÃO</t>
  </si>
  <si>
    <t>ROBERTO SILVEIRA</t>
  </si>
  <si>
    <t>MANOEL ADOLFO DA SILVA</t>
  </si>
  <si>
    <t>PROJETADA (NA PRAIA DO SUDOESTE)</t>
  </si>
  <si>
    <t>ROSA CARDOSO DA GAMA</t>
  </si>
  <si>
    <t>PRAIA DO SUDOESTE (ORLA Ponta Peça)</t>
  </si>
  <si>
    <t>PONTA DA PEÇA</t>
  </si>
  <si>
    <t>LUIZA MARIA GAMA</t>
  </si>
  <si>
    <t>ATILA FERRAZ</t>
  </si>
  <si>
    <t>ANTÔNIO MARTINS DA COSTA</t>
  </si>
  <si>
    <t>BAIRRO: BALEIA</t>
  </si>
  <si>
    <t>JOAQUIM ALVES PEREIRA</t>
  </si>
  <si>
    <t>LAURO ROBERTO RAMOS</t>
  </si>
  <si>
    <t>MARIA ANGÉLICA</t>
  </si>
  <si>
    <t>CARLOTA SERRA</t>
  </si>
  <si>
    <t>OZEDOR RODRIGUES</t>
  </si>
  <si>
    <t>MÁRIO BELO</t>
  </si>
  <si>
    <t>MÁRIO ALVES</t>
  </si>
  <si>
    <t>BAIRRO: PRAIA LINDA</t>
  </si>
  <si>
    <t>AMARAL PEIXOTO (DO POSTO POLICIAL AO COND. COQUEIRAL DE IGUABA)</t>
  </si>
  <si>
    <t>MIRANDA PINTO</t>
  </si>
  <si>
    <t>PEDRA DE MÃO</t>
  </si>
  <si>
    <t>COPACABANA (RUA DA PRAIA)</t>
  </si>
  <si>
    <t>DOS TOCANTINS</t>
  </si>
  <si>
    <t xml:space="preserve">DOUTOR PLÍNIO </t>
  </si>
  <si>
    <t>ROSA PAIVA</t>
  </si>
  <si>
    <t>LISBOA</t>
  </si>
  <si>
    <t>LIBANO</t>
  </si>
  <si>
    <t>TADEU DE LIMA NETO</t>
  </si>
  <si>
    <t>AMARAL PEIXOTO - acesso paralelo ( em frente Motel Praia Linda)</t>
  </si>
  <si>
    <t>AMARAL PEIXOTO (acesso paralelo entre Cond. Orla Azul e a rua Dr. Guerreiro)</t>
  </si>
  <si>
    <t>AMARAL PEIXOTO - acesso paralelo (lado oposto ao COND. ORLA AZUL)</t>
  </si>
  <si>
    <t>AMARAL PEIXOTO ( acesso paralelo lado oposto à rua Maria Dulce)</t>
  </si>
  <si>
    <t>PAULISTA</t>
  </si>
  <si>
    <t>PORTUGAL</t>
  </si>
  <si>
    <t>NELSON GONÇALVES (ANTIGA RUA A)</t>
  </si>
  <si>
    <t>PALMYRA MARQUES</t>
  </si>
  <si>
    <t>DONA EUNICE</t>
  </si>
  <si>
    <t>PREFEITO FELIPE PINHEIRO</t>
  </si>
  <si>
    <t>SANTA AMÉLIA</t>
  </si>
  <si>
    <t>DONA CELESTE</t>
  </si>
  <si>
    <t>DONA EDILA</t>
  </si>
  <si>
    <t>MARCO AURPELIO</t>
  </si>
  <si>
    <t>MANOEL AFONSO</t>
  </si>
  <si>
    <t>PROFESSOR JOSÉ KOES</t>
  </si>
  <si>
    <t>PROFESSOR MAX</t>
  </si>
  <si>
    <t>CARLINDO</t>
  </si>
  <si>
    <t>A - paralela à RJ 140 (entre as ruas Cond. Orla Azul e a rua das Rosas)</t>
  </si>
  <si>
    <t xml:space="preserve">BAIRRO: JARDIM ARCO-ÍRIS </t>
  </si>
  <si>
    <t>DOS BUNGANVILLES</t>
  </si>
  <si>
    <t>MIRANTE DAS FLORES</t>
  </si>
  <si>
    <t>FLAMBOYANTS</t>
  </si>
  <si>
    <t>DAS ROSAS</t>
  </si>
  <si>
    <t>DAS HORTÊNCIAS</t>
  </si>
  <si>
    <t>DAS ORQUÍDEAS</t>
  </si>
  <si>
    <t>DAS MAGNÓLIAS</t>
  </si>
  <si>
    <t>DAS VIOLETAS</t>
  </si>
  <si>
    <t>DAS TULIPAS</t>
  </si>
  <si>
    <t>DAS ACACIAS</t>
  </si>
  <si>
    <t xml:space="preserve">DAS MARGARIDAS </t>
  </si>
  <si>
    <t>DAS AZALÉIAS</t>
  </si>
  <si>
    <t>BAIRRO: BALNEÁRIO</t>
  </si>
  <si>
    <t>AMARAL PEIXOTO - acesso paralelo ao lado oposto ao MC Donald)</t>
  </si>
  <si>
    <t>NOSSA SENHORA DE FÁTIMA (DETRAN / BATALHÃO PM)</t>
  </si>
  <si>
    <t>MARCÍLIO DIAS</t>
  </si>
  <si>
    <t>PROFESSOR GUSTAVO ADOLPHO MENEZES</t>
  </si>
  <si>
    <t>PROFESSOR BRUNO LOBO</t>
  </si>
  <si>
    <t>PROFESSOR BRANDÃO FILHO</t>
  </si>
  <si>
    <t>VISCONDE DE ALBUQUERQUE</t>
  </si>
  <si>
    <t>BARÃO DE CANTAGALO</t>
  </si>
  <si>
    <t>PORTO FELIZ (RUA DA PRAIA)</t>
  </si>
  <si>
    <t>NOSSA SENHORA DE FÁTIMA (II)</t>
  </si>
  <si>
    <t>HERCULANO C. MOTTA</t>
  </si>
  <si>
    <t>CARDOSO BROCHADO</t>
  </si>
  <si>
    <t>COMANDANTE REZENDE ROCHA</t>
  </si>
  <si>
    <t>ACÁCIA TROPICAL</t>
  </si>
  <si>
    <t>SOUZA</t>
  </si>
  <si>
    <t>SANTA TEREZA</t>
  </si>
  <si>
    <t>ALCIDES DA SILVEIRA</t>
  </si>
  <si>
    <t>PRINCESA ISABEL</t>
  </si>
  <si>
    <t>ORIENTE</t>
  </si>
  <si>
    <t>ASSURUA</t>
  </si>
  <si>
    <t>ALMIRANTE ADALBERTO P. NUNES</t>
  </si>
  <si>
    <t>JOSÉ LINS DO RÊGO</t>
  </si>
  <si>
    <t>DEZOITO</t>
  </si>
  <si>
    <t>SÃO ROQUE</t>
  </si>
  <si>
    <t>J</t>
  </si>
  <si>
    <t>MARIA FEITOSA VENTURA (ANTIGA RUA I)</t>
  </si>
  <si>
    <t>ARMANDO PEREIRA DA SILVA COSTA (ANTIGA RUA H)</t>
  </si>
  <si>
    <t>GUILHERMINA FERREIRA DA SILVA (ANTIGA RUA G)</t>
  </si>
  <si>
    <t>ALMIRANTE CÂNDIDO BRANDÃO ÍNDIO DO BRASIL</t>
  </si>
  <si>
    <t>CONRADO G. MALTA</t>
  </si>
  <si>
    <t>ELIZIO HENRIQUE DE PAIVA</t>
  </si>
  <si>
    <t>ALMIRANTE PROTEGENES GUIMARÃES</t>
  </si>
  <si>
    <t>ALMIRANTE ARI PARREIRAS</t>
  </si>
  <si>
    <t>BAIRRO: SÃO JOÃO</t>
  </si>
  <si>
    <t>SILVIIO PACHECO</t>
  </si>
  <si>
    <t xml:space="preserve">CARMELITA ERBES CARDOSO </t>
  </si>
  <si>
    <t>VALÉRIO MIRANDA</t>
  </si>
  <si>
    <t>JOACINO SOARES</t>
  </si>
  <si>
    <t>EULINA ARAÚJO</t>
  </si>
  <si>
    <t>TERRA/CONCRETO</t>
  </si>
  <si>
    <t>VICENTE LOURENÇO</t>
  </si>
  <si>
    <t>OLIMPIA</t>
  </si>
  <si>
    <t>ASFALATO</t>
  </si>
  <si>
    <t>GONÇALVES DIAS</t>
  </si>
  <si>
    <t>ELISIO MIRANDA</t>
  </si>
  <si>
    <t>CANADA</t>
  </si>
  <si>
    <t>13 DE OUTUBRO</t>
  </si>
  <si>
    <t>JOÃO COMPARATI</t>
  </si>
  <si>
    <t>21 DE AGOSTO</t>
  </si>
  <si>
    <t>ASAFALTO</t>
  </si>
  <si>
    <t xml:space="preserve">SETE DE MAIO </t>
  </si>
  <si>
    <t>JOSÉ TAVARES DA SILVEIRA</t>
  </si>
  <si>
    <t>PÔR DO SOL</t>
  </si>
  <si>
    <t>13 DE MAIO</t>
  </si>
  <si>
    <t>31 DE MARÇO</t>
  </si>
  <si>
    <t>CRISTIANO VAZ</t>
  </si>
  <si>
    <t>DOS VAZ</t>
  </si>
  <si>
    <t>ANDRÉ MOTTA BARRETO</t>
  </si>
  <si>
    <t>BRAULINA MARIA DOS SANTOS</t>
  </si>
  <si>
    <t>FLORINDA DA SILVEIRA CARVALHO</t>
  </si>
  <si>
    <t>ANTÔNIO MACHADO</t>
  </si>
  <si>
    <t>RITO PEREIRA DE SOUZA</t>
  </si>
  <si>
    <t>JOÃO SEVERINO</t>
  </si>
  <si>
    <t>CONCRETADA</t>
  </si>
  <si>
    <t>BELISÁRIO PACHECO</t>
  </si>
  <si>
    <t xml:space="preserve">OUVÍDIO JOSÉ COUTO </t>
  </si>
  <si>
    <t>MACHADO DE ASSIS</t>
  </si>
  <si>
    <t>RIVIERA</t>
  </si>
  <si>
    <t>BAIRRO: NOVA SÃO PEDRO</t>
  </si>
  <si>
    <t>BAIRRO: ESTAÇÃO</t>
  </si>
  <si>
    <t>SIZINO FERNANDES DA SILVA LOPES</t>
  </si>
  <si>
    <t>RJ 140 - Passarela do Centro  até rua 12 de Outubro</t>
  </si>
  <si>
    <t>ASFALTO/TERRA</t>
  </si>
  <si>
    <t>CÂNDIDO CARDOSO</t>
  </si>
  <si>
    <t>SIMONIDES SOARES DOS SANTOS</t>
  </si>
  <si>
    <t>DO SANTO</t>
  </si>
  <si>
    <t>NICANOR PACIFICO DE SOUZA</t>
  </si>
  <si>
    <t>AMÉRICO MOTA</t>
  </si>
  <si>
    <t>CONCRETO</t>
  </si>
  <si>
    <t>CEZARINA L. MOTA</t>
  </si>
  <si>
    <t>BAIRRO: BAIXO GRANDE</t>
  </si>
  <si>
    <t>JOSE LOPES RASCÃO</t>
  </si>
  <si>
    <t>BELA</t>
  </si>
  <si>
    <t>LUIZ GUEDES</t>
  </si>
  <si>
    <t>MIRANDA JUNIOR</t>
  </si>
  <si>
    <t>PEDRO ERNESTO</t>
  </si>
  <si>
    <t xml:space="preserve">JOSÉ BONIFÁCIO </t>
  </si>
  <si>
    <t>BAIRRO: SÃO JOSÉ</t>
  </si>
  <si>
    <t>ITAPERUNA</t>
  </si>
  <si>
    <t>ITAOCARA</t>
  </si>
  <si>
    <t>MAGÉ</t>
  </si>
  <si>
    <t>IRACY DOS SANTOS</t>
  </si>
  <si>
    <t>SAMARITANA</t>
  </si>
  <si>
    <t>CAXIAS</t>
  </si>
  <si>
    <t>15 DE NOVEMBRO</t>
  </si>
  <si>
    <t>16 DE MAIO</t>
  </si>
  <si>
    <t>JOÃO LESSA</t>
  </si>
  <si>
    <t>ATAIDES DOS SANTOS</t>
  </si>
  <si>
    <t>RJ 140 - ( rua 12 de Outubro até Pronto socorro)</t>
  </si>
  <si>
    <t xml:space="preserve">VITÁLICIO JOSÉ PEREIRA </t>
  </si>
  <si>
    <t>BAIRRO: FLUMINENSE</t>
  </si>
  <si>
    <t>BAIRRO: JARDIM SOLEDADE</t>
  </si>
  <si>
    <t>VITÓRIA RÉGIA</t>
  </si>
  <si>
    <t>DOS LÍRIOS</t>
  </si>
  <si>
    <t>DOS CRAVOS</t>
  </si>
  <si>
    <t>DAS MARAGARIDAS</t>
  </si>
  <si>
    <t xml:space="preserve">NAÍMA </t>
  </si>
  <si>
    <t>MORAES DA SILVA</t>
  </si>
  <si>
    <t>GENINHO</t>
  </si>
  <si>
    <t>SÃO PAULO</t>
  </si>
  <si>
    <t>RAINHA</t>
  </si>
  <si>
    <t>JOÃO TORRES</t>
  </si>
  <si>
    <t>AMÂNCIA ROSA DA SILVA</t>
  </si>
  <si>
    <t>ALMERINDA CARTAXO</t>
  </si>
  <si>
    <t>WAGNER</t>
  </si>
  <si>
    <t>PASTOR ISAIAS</t>
  </si>
  <si>
    <t>ANTÔNIO ROCHA MENDES</t>
  </si>
  <si>
    <t>NOÊMIA RAMOS</t>
  </si>
  <si>
    <t>JOAQUINA RIOS</t>
  </si>
  <si>
    <t>ANTÔNIO SILVA (ANTIGA RUA C)</t>
  </si>
  <si>
    <t>JOÃO SIXTO (ANTIGA RUA B)</t>
  </si>
  <si>
    <t>INÁCIA DE SOUZA (ANTIGA RUA A)</t>
  </si>
  <si>
    <t>LIACIR DE SOUZA</t>
  </si>
  <si>
    <t>DA BOA  VISTA</t>
  </si>
  <si>
    <t>JOSÉ CARLOS DE OLIVEIRA</t>
  </si>
  <si>
    <t>ZICO</t>
  </si>
  <si>
    <t>SELMA RODRIGUES</t>
  </si>
  <si>
    <t>PREFEITO JOSÉ ALBERTO JOTTA DE SOUZA</t>
  </si>
  <si>
    <t>SATURNINO FELIX DE MORAES</t>
  </si>
  <si>
    <t>RJ 140 - Pronto Socorro até condomínio Cruzeiro)</t>
  </si>
  <si>
    <t>BAIRRO: MORRO DOS MILAGRES</t>
  </si>
  <si>
    <t>COMANDANTE ITURIEL ( PORTÃO CISNE BRANCO ATÉ ESTR. RETIRO)</t>
  </si>
  <si>
    <t>MORRO DO MILAGRE ( FUNDO MURO CISNE BRANCO ATÉ ESTR. BOA VISTA</t>
  </si>
  <si>
    <t>SHALON</t>
  </si>
  <si>
    <t>EUGÊNIO FRANCISCONE DA SILVA</t>
  </si>
  <si>
    <t>BAIRRO: BOA VISTA</t>
  </si>
  <si>
    <t>PROJETADA I</t>
  </si>
  <si>
    <t>PROJETADA II</t>
  </si>
  <si>
    <t>LAFAIETE C. DA FONSECA</t>
  </si>
  <si>
    <t>BAIRRO: PONTA DO AMBRÓSIO</t>
  </si>
  <si>
    <t>BAIRRO: VINHATEIRO</t>
  </si>
  <si>
    <t>DAS TAINHAS</t>
  </si>
  <si>
    <t>DOS DOURADOS</t>
  </si>
  <si>
    <t>DO CAÇÃO</t>
  </si>
  <si>
    <t>DOS BADEJOS</t>
  </si>
  <si>
    <t>DAS LAGOSTAS</t>
  </si>
  <si>
    <t>DA PESCADA</t>
  </si>
  <si>
    <t xml:space="preserve">SALEMA </t>
  </si>
  <si>
    <t>SARGOS</t>
  </si>
  <si>
    <t>ZÉ DO BARRO</t>
  </si>
  <si>
    <t>HENRIQUE ZAPONI</t>
  </si>
  <si>
    <t>VIRIATO A. RAFAEL</t>
  </si>
  <si>
    <t>MEDEIROS</t>
  </si>
  <si>
    <t>LUCINDA FRANCISCONE DE MEDEIROS</t>
  </si>
  <si>
    <t>TERRA/ASFALTO</t>
  </si>
  <si>
    <t>LUIZA</t>
  </si>
  <si>
    <t>AMADEU F. DE MEDEIROS</t>
  </si>
  <si>
    <t>TERRA / ASFALTO</t>
  </si>
  <si>
    <t>D</t>
  </si>
  <si>
    <t>DE SÃO PEDRO DA ALDEIA - CABO FRIO (trevo à divisa de Cabo Frio)</t>
  </si>
  <si>
    <t>PEDRO TAVARES</t>
  </si>
  <si>
    <t>OLÍMPIA</t>
  </si>
  <si>
    <t>WASHINGTON LUIZ (ESTR. CHAPARRAU) - Bairro São João até Amadeu F.</t>
  </si>
  <si>
    <t xml:space="preserve">TERRA </t>
  </si>
  <si>
    <t>OLINDA</t>
  </si>
  <si>
    <t>DA FELICIDADE</t>
  </si>
  <si>
    <t>DO BRAGA</t>
  </si>
  <si>
    <t>SONHO MEU</t>
  </si>
  <si>
    <t>GOIÁS</t>
  </si>
  <si>
    <t>FRANÇA</t>
  </si>
  <si>
    <t>CALIFORNIA</t>
  </si>
  <si>
    <t>DA PAZ</t>
  </si>
  <si>
    <t>GUARANI</t>
  </si>
  <si>
    <t>VITÓRIA</t>
  </si>
  <si>
    <t xml:space="preserve">NASCIMENTO </t>
  </si>
  <si>
    <t>PINHEIRO</t>
  </si>
  <si>
    <t>AMADEU F. DE MEDEIROS ( Continuação estrada do Chaparral)</t>
  </si>
  <si>
    <t>TANCREDO NEVES</t>
  </si>
  <si>
    <t>ROMULO MELO</t>
  </si>
  <si>
    <t>ANTENOR DA FONSECA</t>
  </si>
  <si>
    <t>NOVA YORK</t>
  </si>
  <si>
    <t>PROJETADA 51</t>
  </si>
  <si>
    <t>AMADEU FRANCISCONE</t>
  </si>
  <si>
    <t>LINDA DE MEDEIROS</t>
  </si>
  <si>
    <t>BAIRRO: JARDIM PRIMAVERA</t>
  </si>
  <si>
    <t>BAIRRO: CAMPO REDONDO</t>
  </si>
  <si>
    <t>JALINE LOBO DE ANDRADE</t>
  </si>
  <si>
    <t>RJ 140 (acesso interno)do Posto Elefantinho até frente à antiga Salina Pagé</t>
  </si>
  <si>
    <t>DO SERENO (SEM SAIDA)</t>
  </si>
  <si>
    <t>CALÇADA</t>
  </si>
  <si>
    <t>DA MADRUGADA (SEM SAIDA)</t>
  </si>
  <si>
    <t>LUIZA TERRA</t>
  </si>
  <si>
    <t>DOS ANDRADAS</t>
  </si>
  <si>
    <t>DOS ANDRADAS I</t>
  </si>
  <si>
    <t>DOS ANDRADAS II</t>
  </si>
  <si>
    <t>RJ 140 Cond. Cruzeiro até ponte P. Ambrósio IDA E VOLTA)</t>
  </si>
  <si>
    <t>BAIRRO: COLINAS</t>
  </si>
  <si>
    <t>LIMA BARRETO</t>
  </si>
  <si>
    <t>ANTÔNIO MAXIMIANO PEREIRA</t>
  </si>
  <si>
    <t>MONETIRO LOBATO</t>
  </si>
  <si>
    <t>CÁSSIA KIS</t>
  </si>
  <si>
    <t>DA PRIMAVERA</t>
  </si>
  <si>
    <t>ARAÚJO</t>
  </si>
  <si>
    <t>DA ALEGRIA</t>
  </si>
  <si>
    <t>GOMES</t>
  </si>
  <si>
    <t>JULIO BRAGA</t>
  </si>
  <si>
    <t xml:space="preserve">MONTE VERDE </t>
  </si>
  <si>
    <t>HORIZONTE</t>
  </si>
  <si>
    <t>ÉRICO COELHO</t>
  </si>
  <si>
    <t>PAIXÃO</t>
  </si>
  <si>
    <t>TRINDADE</t>
  </si>
  <si>
    <t>ESTRELA AZUL</t>
  </si>
  <si>
    <t>DA PEDREIRA</t>
  </si>
  <si>
    <t>ELEVINO ELIAS DA SILVEIRA (TRECHO FRENTE ESCOLA)</t>
  </si>
  <si>
    <t>FLORESTA</t>
  </si>
  <si>
    <t>31 DE MAIO</t>
  </si>
  <si>
    <t>LAS VEGAS</t>
  </si>
  <si>
    <t>MIAMI</t>
  </si>
  <si>
    <t>NEW YORK</t>
  </si>
  <si>
    <t>COLORADO</t>
  </si>
  <si>
    <t>FLÓRIDA</t>
  </si>
  <si>
    <t>DETROIT</t>
  </si>
  <si>
    <t>7 DE MAIO</t>
  </si>
  <si>
    <t>POR DO SOL</t>
  </si>
  <si>
    <t>OLIMPICA</t>
  </si>
  <si>
    <t>CALIFÓRNIA</t>
  </si>
  <si>
    <t>TEXAS</t>
  </si>
  <si>
    <t>CHICAGO</t>
  </si>
  <si>
    <t>FILADELFIA</t>
  </si>
  <si>
    <t>DALLAS</t>
  </si>
  <si>
    <t>ATLANTA</t>
  </si>
  <si>
    <t>GABRIEL DOS SANTOS</t>
  </si>
  <si>
    <t>JOSEFA F. ROSA</t>
  </si>
  <si>
    <t>WASHINGTON</t>
  </si>
  <si>
    <t>BENFICA</t>
  </si>
  <si>
    <t>NEW JERSEY</t>
  </si>
  <si>
    <t>LOS ANGELES</t>
  </si>
  <si>
    <t>FRANCISCO SOUZA DE SÁ</t>
  </si>
  <si>
    <t>ASPINA VIEIRA DE ALMEIDA</t>
  </si>
  <si>
    <t>TIMOTEO DUARTE</t>
  </si>
  <si>
    <t>BAIRRO: PARQUE ESTORIL</t>
  </si>
  <si>
    <t>NOSSA SENHORA DA CONCEIÇÃO</t>
  </si>
  <si>
    <t>ANJO GABRIEL</t>
  </si>
  <si>
    <t>SÃO LUCAS</t>
  </si>
  <si>
    <t>NOSSA SENHORA DA GLÓRIA</t>
  </si>
  <si>
    <t>NOSSA SENHORA DE FÁTIMA</t>
  </si>
  <si>
    <t>SANTA  EDWIGES</t>
  </si>
  <si>
    <t>SANTA TEREZINHA</t>
  </si>
  <si>
    <t>SANTO ANTÔINIO</t>
  </si>
  <si>
    <t xml:space="preserve">SÃO JERÔNIMO </t>
  </si>
  <si>
    <t>SAGRADO CORAÇÃO DE JESUS (RUA FRANCISCO R. BELTRÃO)</t>
  </si>
  <si>
    <t>VIRGEM MARIA</t>
  </si>
  <si>
    <t>SÃO BENEDITO</t>
  </si>
  <si>
    <t>SANTA LUIZA</t>
  </si>
  <si>
    <t>SANTA MARIA ISABEL</t>
  </si>
  <si>
    <t>FRANCISCO FERNANDES DA SILVA</t>
  </si>
  <si>
    <t>ENOI DE SOUZA MACHADO</t>
  </si>
  <si>
    <t>PUREZA</t>
  </si>
  <si>
    <t>MUNICIPAL (RUA MARIA LUCIA DE CASTRO DERBY)</t>
  </si>
  <si>
    <t>MARIA DA PENHA MARCOLINO</t>
  </si>
  <si>
    <t>MARIA DA CONCEIÇÃO</t>
  </si>
  <si>
    <t>LEILA DINIZ (ANTIGA RUA 52)</t>
  </si>
  <si>
    <t>VITÓRIA CAROLINA DOS SANTOS (ANTIGA RUA A)</t>
  </si>
  <si>
    <t>ANTÔNIO FERREIRA MACIEL</t>
  </si>
  <si>
    <t>JOSÉ BARBOSA (ANTIGA RUA 23)</t>
  </si>
  <si>
    <t>BAIRRO: PARQUE DOIS MENINOS</t>
  </si>
  <si>
    <t>AMARAL PEIXOTO (RENAULT)</t>
  </si>
  <si>
    <t>DEODET RODRIGUES DE ABREU</t>
  </si>
  <si>
    <t>POMPEU DE ALBUQUERQUE</t>
  </si>
  <si>
    <t>DR POMEU DE ALBUQERQUE</t>
  </si>
  <si>
    <t>VELHA DE IGUABA</t>
  </si>
  <si>
    <t>LECI PEREIRA DE SOUZA (ANTIGA RUA 8)</t>
  </si>
  <si>
    <t>DALVA DE OLIVEIRA</t>
  </si>
  <si>
    <t>MARIO PEREIRA DE SOUZA (ANTIGA RUA 29)</t>
  </si>
  <si>
    <t>JOSÉ GONÇALVES DA SILVEIRA</t>
  </si>
  <si>
    <t>CLARA NUNES</t>
  </si>
  <si>
    <t>BABILÔNIA</t>
  </si>
  <si>
    <t>ATAUFO ALVES</t>
  </si>
  <si>
    <t xml:space="preserve">JOÃO HILÁRIO DE SOUZA </t>
  </si>
  <si>
    <t>ANISIO FRANCISCO DA SILVA</t>
  </si>
  <si>
    <t>FRANCISCO ALVES DE MENDONÇA</t>
  </si>
  <si>
    <t>BAIRRO: BALNEÁRIO DE SÃO PEDRO</t>
  </si>
  <si>
    <t>CARMEM MIRANDA (ANTIGA RUA 30)</t>
  </si>
  <si>
    <t>ANDRÉ ORLANDO (ANTIGA RUA 25)</t>
  </si>
  <si>
    <t>IRMÃ LEONTINA (ANTIGA RUA 48)</t>
  </si>
  <si>
    <t>MARIA RIBEIRO (ANTIGA RUA 44)</t>
  </si>
  <si>
    <t>ANTÔNIO ROSÁRIO RODRIGUES</t>
  </si>
  <si>
    <t>MOACIR DE OLIVEIRA</t>
  </si>
  <si>
    <t>ASTÉRIO SILVA (ANTIGA RUA 15)</t>
  </si>
  <si>
    <t>MARIA DE SOUZA BELTRÃO</t>
  </si>
  <si>
    <t>NOSSA SENHORA DA APARECIDA</t>
  </si>
  <si>
    <t>IRIA SOARES (ANTIGA RUA 40)</t>
  </si>
  <si>
    <t>SATURNINO COUTINHO</t>
  </si>
  <si>
    <t>JOSÉ MARIA</t>
  </si>
  <si>
    <t>RAMIRO BATISTA DE AGUIAR</t>
  </si>
  <si>
    <t>AUGUSTINA ROCHA MACHADO</t>
  </si>
  <si>
    <t>MARINHO JOSÉ GONÇALVES</t>
  </si>
  <si>
    <t>FLEXEIRAS</t>
  </si>
  <si>
    <t>NAIR DE SOUZA</t>
  </si>
  <si>
    <t>DOS PESCADORES</t>
  </si>
  <si>
    <t>BARÃO DO CANTAGALO</t>
  </si>
  <si>
    <t>PAULO BACOS</t>
  </si>
  <si>
    <t xml:space="preserve">AMÉRICO MARTINS </t>
  </si>
  <si>
    <t>GUIMAR SIMÕES MARTINS</t>
  </si>
  <si>
    <t>ADALBERTO CORREIA</t>
  </si>
  <si>
    <t>COMENDADOR REZENDE ROCHA (ANTIGA RUA 10)</t>
  </si>
  <si>
    <t>BRUNO LOBO (ANTIGA RUA 11)</t>
  </si>
  <si>
    <t>CAIO MIRANDA</t>
  </si>
  <si>
    <t>BAIRRO: BALNEÁRIO DAS CONCHAS</t>
  </si>
  <si>
    <t>NOSSA SENHORA DE NAZARÉ (PRÓXIMO A RUA 05)</t>
  </si>
  <si>
    <t>ANTÔNIO COELHO</t>
  </si>
  <si>
    <t>SÃO MIGUEL</t>
  </si>
  <si>
    <t>NOSSA SENHORA DE GUADALUPE</t>
  </si>
  <si>
    <t>JORGE CHAME</t>
  </si>
  <si>
    <t>EDMUNDO CHAVES</t>
  </si>
  <si>
    <t>PARAÍBA</t>
  </si>
  <si>
    <t>ALAGOAS</t>
  </si>
  <si>
    <t>PIAUÍ</t>
  </si>
  <si>
    <t>RIO GRANDE DO NORTE</t>
  </si>
  <si>
    <t>NICOLAS PEREIRA DOS SANTOS</t>
  </si>
  <si>
    <t>MARIA DULCE</t>
  </si>
  <si>
    <t>ESPIRITO SANTO</t>
  </si>
  <si>
    <t>RIO DE JANEIRO</t>
  </si>
  <si>
    <t>PERNAMBUCO</t>
  </si>
  <si>
    <t>SANTA CATARINA</t>
  </si>
  <si>
    <t>LUIZ PEDROSA</t>
  </si>
  <si>
    <t>ELIZIO H. DE PAIVA</t>
  </si>
  <si>
    <t>TADEU LIMA</t>
  </si>
  <si>
    <t>DOM ELDER</t>
  </si>
  <si>
    <t>DONA HILDA (ANTIGA RUA 05)</t>
  </si>
  <si>
    <t>AMARAL PEIXOTO  - RJ 106 (Posto Estrela até Estr. São Mateus)</t>
  </si>
  <si>
    <t>AMAPA</t>
  </si>
  <si>
    <t>AMAZONAS</t>
  </si>
  <si>
    <t>SERGIPE</t>
  </si>
  <si>
    <t>ANTÔNIO CORRÊA</t>
  </si>
  <si>
    <t>CÉLIO PORFÍRIO FONSECA</t>
  </si>
  <si>
    <t>DIRCEU GUIMARÃES</t>
  </si>
  <si>
    <t>DONA MENINA</t>
  </si>
  <si>
    <t>ENILDE SOUZA</t>
  </si>
  <si>
    <t>FAUSTO F. LEITE</t>
  </si>
  <si>
    <t>GELSON PINHEIRO</t>
  </si>
  <si>
    <t>JOAQUIM SILVEIRA</t>
  </si>
  <si>
    <t>15</t>
  </si>
  <si>
    <t>JOSÉ VIEIRA</t>
  </si>
  <si>
    <t>16</t>
  </si>
  <si>
    <t>MANOEL ANTÔNIO DA S. LIMA</t>
  </si>
  <si>
    <t>MARIA QUITÉRIA</t>
  </si>
  <si>
    <t>DR. MELLO MOTTA</t>
  </si>
  <si>
    <t>NASCIMENTO MACHADO</t>
  </si>
  <si>
    <t>NELSON C. OLIVEIRA</t>
  </si>
  <si>
    <t>FRANCISCO VIEIRA</t>
  </si>
  <si>
    <t>NICARAGUA</t>
  </si>
  <si>
    <t>VICENTE TEIXEIRA</t>
  </si>
  <si>
    <t>PARANÁ</t>
  </si>
  <si>
    <t>PLINIO ASSIS</t>
  </si>
  <si>
    <t>BAIRRO: JARDIM MORADA DA ALDEIA</t>
  </si>
  <si>
    <t>PROFESSOR ARRUDA CÂMARA</t>
  </si>
  <si>
    <t>SÉRGIO PEREIRA</t>
  </si>
  <si>
    <t>SILVESTRE GOMES</t>
  </si>
  <si>
    <t>NELICIENE TERRA</t>
  </si>
  <si>
    <t>ARLINDO TERRA</t>
  </si>
  <si>
    <t>G. VIEIRA</t>
  </si>
  <si>
    <t>MANOELINO DA SILVA</t>
  </si>
  <si>
    <t>EDINO OLIVEIRA</t>
  </si>
  <si>
    <t>JOÃO NASCIMENTO</t>
  </si>
  <si>
    <t>ISABEL M. DE SOUZA</t>
  </si>
  <si>
    <t>ISABEL SÉRGIO A. GERVÁSIO</t>
  </si>
  <si>
    <t>TEREZA M. DA SILVA</t>
  </si>
  <si>
    <t>SÃO MATEUS ( Após Solar Cant. Até Rubens A. Câmara )</t>
  </si>
  <si>
    <t>DALVA M. SOUZA</t>
  </si>
  <si>
    <t>CREMILDA LIVRAMENTO</t>
  </si>
  <si>
    <t>JAIRO J. DA SILVA</t>
  </si>
  <si>
    <t>MANOEL M. MACHADO</t>
  </si>
  <si>
    <t>GILBERTO M. MACHADO</t>
  </si>
  <si>
    <t>FREIRE CORREIA</t>
  </si>
  <si>
    <t>ANA DE FREITAS</t>
  </si>
  <si>
    <t>FRANCISCO NASCIMENTO</t>
  </si>
  <si>
    <t>PLÍNIO P. ARAÚJO</t>
  </si>
  <si>
    <t>JORDÃO G. BEZERRA</t>
  </si>
  <si>
    <t>VALENTIN C. NETO</t>
  </si>
  <si>
    <t>MARIO A. NUNES</t>
  </si>
  <si>
    <t>WALDECK R. BRANDÃO</t>
  </si>
  <si>
    <t>SAFIRA DE ANDRADE LYRA</t>
  </si>
  <si>
    <t>MARLI J. SILVA</t>
  </si>
  <si>
    <t>ACTÁCILIO CORREA</t>
  </si>
  <si>
    <t>RUA MUNIQUE M. MACHADO</t>
  </si>
  <si>
    <t>IRINEU TAVARES</t>
  </si>
  <si>
    <t>REGINA M. MARTINS</t>
  </si>
  <si>
    <t>ELIANE DE SOUZA</t>
  </si>
  <si>
    <t>CELESTE PORRECA</t>
  </si>
  <si>
    <t>JURACI FERNANDES</t>
  </si>
  <si>
    <t>PEDRO PINHEIRO</t>
  </si>
  <si>
    <t>PROJETADA 1</t>
  </si>
  <si>
    <t>PROJETADA 2</t>
  </si>
  <si>
    <t>JOSÉ JULIO</t>
  </si>
  <si>
    <t>JOÃO VIANA</t>
  </si>
  <si>
    <t>ANTONIO MACHADO</t>
  </si>
  <si>
    <t>BAIRRO: JARDIM DAS ACÁCIAS</t>
  </si>
  <si>
    <t>DO FOGO</t>
  </si>
  <si>
    <t>SÃO MATHEUS</t>
  </si>
  <si>
    <t xml:space="preserve">ESTR. </t>
  </si>
  <si>
    <t>VISTA ALEGRE</t>
  </si>
  <si>
    <t>ADENAIR NOGUEIRA</t>
  </si>
  <si>
    <t>BAIRRO: RUA DO FOGO</t>
  </si>
  <si>
    <t>MANOEL PINTO PEREIRA (da Praça até o campo )</t>
  </si>
  <si>
    <t>MANOEL MACHADO</t>
  </si>
  <si>
    <t>SANDRA MACHADO</t>
  </si>
  <si>
    <t>OTTONE FREIRE CORREIA</t>
  </si>
  <si>
    <t>RUBENS ARRUDA CÂMARA (TRECHO)</t>
  </si>
  <si>
    <t>MANOELINO L. DA SILVA</t>
  </si>
  <si>
    <t>SÃO MATEUS ( da RJ 106 até campo de Futebol)</t>
  </si>
  <si>
    <t>JAIRO JOSÉ DA SILVA</t>
  </si>
  <si>
    <t>COMANDANTE NEY CORREIA</t>
  </si>
  <si>
    <t>BAIRRO: SANTO ANTÔNIO</t>
  </si>
  <si>
    <t>MANOEL PINTO PEREIRA (do campo até a Estr. São Mateus)</t>
  </si>
  <si>
    <t xml:space="preserve">PAULINHO PINHEIRO </t>
  </si>
  <si>
    <t>PAULINHO BASTOS DOS SANTOS</t>
  </si>
  <si>
    <t>DOS NENINOS</t>
  </si>
  <si>
    <t>DA AMIZADE</t>
  </si>
  <si>
    <t>DO AMOR</t>
  </si>
  <si>
    <t>R. A</t>
  </si>
  <si>
    <t>R. B</t>
  </si>
  <si>
    <t>BAIRRO: PINHEIROS</t>
  </si>
  <si>
    <t>AMARAL PEIXOTO - RJ 106</t>
  </si>
  <si>
    <t>MARIA AUGUSTA DA SILVA VAZ</t>
  </si>
  <si>
    <t>CESÁRIO PINTO</t>
  </si>
  <si>
    <t>COIMBRA</t>
  </si>
  <si>
    <t>PROF. MARTINS FERRAZ</t>
  </si>
  <si>
    <t>CAP. VALENTINO NETO</t>
  </si>
  <si>
    <t>ELISIO LOBO</t>
  </si>
  <si>
    <t>DR. ADALBERTO AFONSO PONTES</t>
  </si>
  <si>
    <t>JOSÉ TEIXEIRA DE PAULO</t>
  </si>
  <si>
    <t>TRAV</t>
  </si>
  <si>
    <t>JAIME CUVELO GOMES</t>
  </si>
  <si>
    <t>JOÃO CARLOS DE ALMEIDA</t>
  </si>
  <si>
    <t>HERMOGENES SANTOS</t>
  </si>
  <si>
    <t>HONÓRIO SAMPAIO</t>
  </si>
  <si>
    <t>ANTÔNIO VAZ DA SILVA</t>
  </si>
  <si>
    <t>MANOEL GOMES DA SILVA</t>
  </si>
  <si>
    <t>SANTOS JUNIOR</t>
  </si>
  <si>
    <t>PLÍNIO ASSIS TAVARES</t>
  </si>
  <si>
    <t>JOSÉ VIEIRA DE ALMEIDA</t>
  </si>
  <si>
    <t>IRINEU VARGAS</t>
  </si>
  <si>
    <t>SÉRGIO FERREIRA NUNES</t>
  </si>
  <si>
    <t>HERCULANO MOTTA</t>
  </si>
  <si>
    <t>DR. LAFAIETE CANTARINO</t>
  </si>
  <si>
    <t>JOSÉ AGRIPINO DA ROCHA</t>
  </si>
  <si>
    <t>JOSÉ DA SILVA CASCÃO</t>
  </si>
  <si>
    <t>BAIRRO: RECANTO DO SOL</t>
  </si>
  <si>
    <t xml:space="preserve">ASFALTO </t>
  </si>
  <si>
    <t>ESTR</t>
  </si>
  <si>
    <t>AGENOR DE MEDEIROS ( da Estr. Alecrim até divisa CF)</t>
  </si>
  <si>
    <t>LAR DOS FILHOS</t>
  </si>
  <si>
    <t>DA SAÚDE</t>
  </si>
  <si>
    <t>WILSON RODRIGUES DOS SANTOS</t>
  </si>
  <si>
    <t>FRANCISCO VIANA</t>
  </si>
  <si>
    <t>CAPIXABA</t>
  </si>
  <si>
    <t>DIMAS TEIXEIRA</t>
  </si>
  <si>
    <t>WILSON MEDEIROS</t>
  </si>
  <si>
    <t>JUVENIL P. DAMASCENO</t>
  </si>
  <si>
    <t>ALZIRA AUGUSTA CHAVES DE SÁ</t>
  </si>
  <si>
    <t>SETE DE SETEMBRO</t>
  </si>
  <si>
    <t>NILO MANOEL DOS SANTOS</t>
  </si>
  <si>
    <t>ANTÔNIO COSTA</t>
  </si>
  <si>
    <t xml:space="preserve">NELSON COELHO </t>
  </si>
  <si>
    <t>BOM PASTOR</t>
  </si>
  <si>
    <t>AMÉRICO MENDES</t>
  </si>
  <si>
    <t>ADELINO  FERREIRA</t>
  </si>
  <si>
    <t>JOSÉ RODRIGUES MOREIRA</t>
  </si>
  <si>
    <t>CURVELINA</t>
  </si>
  <si>
    <t>SILVINO PEREIRA DAMASCENO</t>
  </si>
  <si>
    <t>EUGÊNIO VIEIRA</t>
  </si>
  <si>
    <t>ALEGRE</t>
  </si>
  <si>
    <t xml:space="preserve">VIOLETA </t>
  </si>
  <si>
    <t>DÁLIA</t>
  </si>
  <si>
    <t>DA ALFAZEMA</t>
  </si>
  <si>
    <t>DAS CAMELIAS</t>
  </si>
  <si>
    <t>FLORISBELA DA PENHA</t>
  </si>
  <si>
    <t>BEGÔNIA</t>
  </si>
  <si>
    <t>SAMAMBAIA</t>
  </si>
  <si>
    <t>PAPOULA</t>
  </si>
  <si>
    <t>MARGARIDAS</t>
  </si>
  <si>
    <t>HORTÊNCIA</t>
  </si>
  <si>
    <t>MILTON P. BORGES</t>
  </si>
  <si>
    <t>DAMASCENO</t>
  </si>
  <si>
    <t>HÉLIO</t>
  </si>
  <si>
    <t>JOSE CARLOS</t>
  </si>
  <si>
    <t>JOÃO CARLOS</t>
  </si>
  <si>
    <t>PREFEITO EDISON SOARES</t>
  </si>
  <si>
    <t>CHICO CALIXTO</t>
  </si>
  <si>
    <t>MANOEL LOPES</t>
  </si>
  <si>
    <t>CARMEM</t>
  </si>
  <si>
    <t>IVO</t>
  </si>
  <si>
    <t>EDSON IVO</t>
  </si>
  <si>
    <t>MARIA CAROLINA</t>
  </si>
  <si>
    <t>JOSÉ VIEIRA LOPES</t>
  </si>
  <si>
    <t>MARLENE</t>
  </si>
  <si>
    <t>JOSÉ MARIA GIL</t>
  </si>
  <si>
    <t>LOURIVAL F. DE SOUZA</t>
  </si>
  <si>
    <t>DO RETIRO</t>
  </si>
  <si>
    <t>DO CAMPO DO ORIENTE</t>
  </si>
  <si>
    <t>DAS QUAQUICAS</t>
  </si>
  <si>
    <t>ANTÔNIO FERNANDES</t>
  </si>
  <si>
    <t>SEBASTIÃO TITO CARDOSO</t>
  </si>
  <si>
    <t>MARIA SOUZA</t>
  </si>
  <si>
    <t>ANTÔNIO JOÃO</t>
  </si>
  <si>
    <t>PONTA DO RAMALHO</t>
  </si>
  <si>
    <t>DO PAU FERRO</t>
  </si>
  <si>
    <t>DA CAVEIRA</t>
  </si>
  <si>
    <t xml:space="preserve"> NOVA DO ALECRIM ( da estr. pau Ferro até Estr. C. Oriente)</t>
  </si>
  <si>
    <t>DO ARRUDA</t>
  </si>
  <si>
    <t>SEBASTIÃO FERRO</t>
  </si>
  <si>
    <t>BRASIL</t>
  </si>
  <si>
    <t>09 DE JUNHO</t>
  </si>
  <si>
    <t>DOS BANDEIRANTES</t>
  </si>
  <si>
    <t>BAIRRO: PORTO DO CARRO</t>
  </si>
  <si>
    <t>BAIRRO: ALECRIM</t>
  </si>
  <si>
    <t>BAIRRO: RECANTO DAS ORQUÍDEAS</t>
  </si>
  <si>
    <t>BAIRRO: RETIRO</t>
  </si>
  <si>
    <t>BAIRRO: PARQUE ARRUDA</t>
  </si>
  <si>
    <t>DE SÃO  MATEUS</t>
  </si>
  <si>
    <t>NICÁRIO - MARIA VAZ</t>
  </si>
  <si>
    <t>ANTÔNIO MARÉ MANSA</t>
  </si>
  <si>
    <t>ROSA E SARON</t>
  </si>
  <si>
    <t>LUIZA  LIBERAL</t>
  </si>
  <si>
    <t>CANTO DA PAZ</t>
  </si>
  <si>
    <t>ELISEU FERREIRA</t>
  </si>
  <si>
    <t>DOS SIQUEIRAS</t>
  </si>
  <si>
    <t>SEVERINO DA SILVEIRA</t>
  </si>
  <si>
    <t>DA IGREJA CATÓLICA</t>
  </si>
  <si>
    <t>DO BOTAFOGO</t>
  </si>
  <si>
    <t>DA CASA DA FARINHA</t>
  </si>
  <si>
    <t>SÃO FRANCISCO</t>
  </si>
  <si>
    <t>DAS LARANJEIRAS</t>
  </si>
  <si>
    <t>BAIRRO: SÃO MATEUS</t>
  </si>
  <si>
    <t>BAIRRO: BOTAFOGO</t>
  </si>
  <si>
    <t>DA FLEXEIRA</t>
  </si>
  <si>
    <t>TRAVESSÃO II</t>
  </si>
  <si>
    <t>TRAVESSÃO I</t>
  </si>
  <si>
    <t>DE SANTA CRUZ (RJ 140)</t>
  </si>
  <si>
    <t>DO BACURAU</t>
  </si>
  <si>
    <t>PAU RACHADO</t>
  </si>
  <si>
    <t>SAPUCAIA</t>
  </si>
  <si>
    <t>DE SAPEATIBA MIRIM</t>
  </si>
  <si>
    <t>DA CAIXA D'AGUA</t>
  </si>
  <si>
    <t>DE SANTA CRUZ</t>
  </si>
  <si>
    <t>FAUSTO JOTA</t>
  </si>
  <si>
    <t>MANOEL CHAVES</t>
  </si>
  <si>
    <t>CORDÉLIO TAVARES</t>
  </si>
  <si>
    <t>DA SAPUCAUA</t>
  </si>
  <si>
    <t>DO ARAXÁ</t>
  </si>
  <si>
    <t>DE MURUMBA</t>
  </si>
  <si>
    <t>DA POSSE</t>
  </si>
  <si>
    <t>ARLINDO TAVARES</t>
  </si>
  <si>
    <t>CHICO CUNHA</t>
  </si>
  <si>
    <t>DO CAFÉ</t>
  </si>
  <si>
    <t>DO RIO FUNDO</t>
  </si>
  <si>
    <t>DA LIXEIRA</t>
  </si>
  <si>
    <t>DO FUNDO</t>
  </si>
  <si>
    <t>BAIRRO: FLEXEIRA</t>
  </si>
  <si>
    <t>BAIRRO: CRUZ</t>
  </si>
  <si>
    <t>BAIRRO: PAU RACHADO</t>
  </si>
  <si>
    <t>BAIRRO: ITAÍ</t>
  </si>
  <si>
    <t>BAIRRO:  SAPEATIBA MIRIM</t>
  </si>
  <si>
    <t>BAIRRO: TRÊS VENDAS</t>
  </si>
  <si>
    <t>BAIRRO: SERGEIRA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</si>
</sst>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11"/>
      <name val="Arial"/>
      <family val="2"/>
    </font>
    <font>
      <sz val="7"/>
      <name val="Arial"/>
      <family val="2"/>
    </font>
    <font>
      <sz val="8"/>
      <name val="Tahoma"/>
      <family val="2"/>
    </font>
    <font>
      <sz val="7"/>
      <name val="Tahoma"/>
      <family val="2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1" xfId="0" applyBorder="1"/>
    <xf numFmtId="1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3" fontId="4" fillId="0" borderId="1" xfId="1" applyFont="1" applyBorder="1"/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43" fontId="4" fillId="0" borderId="0" xfId="1" applyFont="1"/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20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3" fontId="4" fillId="0" borderId="1" xfId="0" applyNumberFormat="1" applyFont="1" applyBorder="1"/>
    <xf numFmtId="0" fontId="4" fillId="0" borderId="0" xfId="0" applyFont="1" applyBorder="1"/>
    <xf numFmtId="164" fontId="4" fillId="0" borderId="1" xfId="1" applyNumberFormat="1" applyFont="1" applyBorder="1"/>
    <xf numFmtId="164" fontId="0" fillId="0" borderId="0" xfId="0" applyNumberFormat="1"/>
    <xf numFmtId="164" fontId="4" fillId="0" borderId="0" xfId="0" applyNumberFormat="1" applyFont="1" applyBorder="1"/>
    <xf numFmtId="43" fontId="3" fillId="3" borderId="1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" fontId="2" fillId="2" borderId="8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1" fontId="2" fillId="2" borderId="10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1" fontId="2" fillId="2" borderId="15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/>
    </xf>
    <xf numFmtId="1" fontId="2" fillId="2" borderId="1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20" fontId="8" fillId="2" borderId="1" xfId="0" applyNumberFormat="1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7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/>
    </xf>
    <xf numFmtId="0" fontId="7" fillId="2" borderId="2" xfId="0" applyFont="1" applyFill="1" applyBorder="1" applyAlignment="1">
      <alignment vertical="center"/>
    </xf>
    <xf numFmtId="0" fontId="2" fillId="0" borderId="8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2" borderId="9" xfId="0" applyFont="1" applyFill="1" applyBorder="1" applyAlignment="1">
      <alignment horizontal="center"/>
    </xf>
    <xf numFmtId="0" fontId="7" fillId="2" borderId="9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2" fillId="2" borderId="1" xfId="0" quotePrefix="1" applyFont="1" applyFill="1" applyBorder="1" applyAlignment="1">
      <alignment horizontal="center"/>
    </xf>
    <xf numFmtId="0" fontId="2" fillId="0" borderId="16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43" fontId="2" fillId="3" borderId="11" xfId="1" applyFont="1" applyFill="1" applyBorder="1" applyAlignment="1">
      <alignment horizontal="center" vertical="center"/>
    </xf>
    <xf numFmtId="43" fontId="2" fillId="2" borderId="9" xfId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43" fontId="2" fillId="2" borderId="3" xfId="1" applyFont="1" applyFill="1" applyBorder="1" applyAlignment="1">
      <alignment horizontal="center" vertical="center"/>
    </xf>
    <xf numFmtId="43" fontId="2" fillId="2" borderId="16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3" fontId="8" fillId="2" borderId="1" xfId="1" applyFont="1" applyFill="1" applyBorder="1" applyAlignment="1">
      <alignment horizontal="center" vertical="center"/>
    </xf>
    <xf numFmtId="43" fontId="8" fillId="0" borderId="3" xfId="1" applyFont="1" applyBorder="1" applyAlignment="1">
      <alignment horizontal="center" vertical="center"/>
    </xf>
    <xf numFmtId="43" fontId="2" fillId="0" borderId="1" xfId="1" applyFont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43" fontId="8" fillId="2" borderId="3" xfId="1" applyFont="1" applyFill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2" fillId="0" borderId="16" xfId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43" fontId="1" fillId="0" borderId="0" xfId="1" applyFont="1"/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8"/>
  <sheetViews>
    <sheetView tabSelected="1" topLeftCell="A962" workbookViewId="0">
      <selection sqref="A1:E1"/>
    </sheetView>
  </sheetViews>
  <sheetFormatPr defaultRowHeight="15" x14ac:dyDescent="0.25"/>
  <cols>
    <col min="1" max="2" width="9.140625" style="143"/>
    <col min="3" max="3" width="50.140625" style="143" bestFit="1" customWidth="1"/>
    <col min="4" max="4" width="10" style="144" bestFit="1" customWidth="1"/>
    <col min="5" max="5" width="14.28515625" style="142" bestFit="1" customWidth="1"/>
    <col min="6" max="16384" width="9.140625" style="143"/>
  </cols>
  <sheetData>
    <row r="1" spans="1:5" x14ac:dyDescent="0.25">
      <c r="A1" s="152" t="s">
        <v>304</v>
      </c>
      <c r="B1" s="152"/>
      <c r="C1" s="152"/>
      <c r="D1" s="152"/>
      <c r="E1" s="152"/>
    </row>
    <row r="2" spans="1:5" ht="15.75" thickBot="1" x14ac:dyDescent="0.3">
      <c r="A2" s="41" t="s">
        <v>67</v>
      </c>
      <c r="B2" s="40" t="s">
        <v>68</v>
      </c>
      <c r="C2" s="39" t="s">
        <v>69</v>
      </c>
      <c r="D2" s="123" t="s">
        <v>70</v>
      </c>
      <c r="E2" s="39" t="s">
        <v>71</v>
      </c>
    </row>
    <row r="3" spans="1:5" x14ac:dyDescent="0.25">
      <c r="A3" s="38">
        <v>1</v>
      </c>
      <c r="B3" s="36" t="s">
        <v>303</v>
      </c>
      <c r="C3" s="37" t="s">
        <v>302</v>
      </c>
      <c r="D3" s="124">
        <v>570</v>
      </c>
      <c r="E3" s="36" t="s">
        <v>0</v>
      </c>
    </row>
    <row r="4" spans="1:5" x14ac:dyDescent="0.25">
      <c r="A4" s="34">
        <v>2</v>
      </c>
      <c r="B4" s="1" t="s">
        <v>2</v>
      </c>
      <c r="C4" s="35" t="s">
        <v>3</v>
      </c>
      <c r="D4" s="125">
        <v>330</v>
      </c>
      <c r="E4" s="1" t="s">
        <v>0</v>
      </c>
    </row>
    <row r="5" spans="1:5" x14ac:dyDescent="0.25">
      <c r="A5" s="34">
        <v>3</v>
      </c>
      <c r="B5" s="1" t="s">
        <v>4</v>
      </c>
      <c r="C5" s="35" t="s">
        <v>5</v>
      </c>
      <c r="D5" s="125">
        <v>210</v>
      </c>
      <c r="E5" s="1" t="s">
        <v>6</v>
      </c>
    </row>
    <row r="6" spans="1:5" x14ac:dyDescent="0.25">
      <c r="A6" s="34">
        <f t="shared" ref="A6:A37" si="0">A5+1</f>
        <v>4</v>
      </c>
      <c r="B6" s="1" t="s">
        <v>7</v>
      </c>
      <c r="C6" s="35" t="s">
        <v>8</v>
      </c>
      <c r="D6" s="125">
        <v>328</v>
      </c>
      <c r="E6" s="1" t="s">
        <v>0</v>
      </c>
    </row>
    <row r="7" spans="1:5" x14ac:dyDescent="0.25">
      <c r="A7" s="34">
        <f t="shared" si="0"/>
        <v>5</v>
      </c>
      <c r="B7" s="1" t="s">
        <v>7</v>
      </c>
      <c r="C7" s="33" t="s">
        <v>9</v>
      </c>
      <c r="D7" s="125">
        <v>310</v>
      </c>
      <c r="E7" s="1" t="s">
        <v>0</v>
      </c>
    </row>
    <row r="8" spans="1:5" x14ac:dyDescent="0.25">
      <c r="A8" s="34">
        <f t="shared" si="0"/>
        <v>6</v>
      </c>
      <c r="B8" s="1" t="s">
        <v>7</v>
      </c>
      <c r="C8" s="33" t="s">
        <v>10</v>
      </c>
      <c r="D8" s="125">
        <v>965</v>
      </c>
      <c r="E8" s="1" t="s">
        <v>0</v>
      </c>
    </row>
    <row r="9" spans="1:5" x14ac:dyDescent="0.25">
      <c r="A9" s="34">
        <f t="shared" si="0"/>
        <v>7</v>
      </c>
      <c r="B9" s="1" t="s">
        <v>4</v>
      </c>
      <c r="C9" s="35" t="s">
        <v>11</v>
      </c>
      <c r="D9" s="125">
        <v>220</v>
      </c>
      <c r="E9" s="1" t="s">
        <v>0</v>
      </c>
    </row>
    <row r="10" spans="1:5" x14ac:dyDescent="0.25">
      <c r="A10" s="34">
        <f t="shared" si="0"/>
        <v>8</v>
      </c>
      <c r="B10" s="1" t="s">
        <v>12</v>
      </c>
      <c r="C10" s="33" t="s">
        <v>13</v>
      </c>
      <c r="D10" s="125">
        <v>60</v>
      </c>
      <c r="E10" s="1" t="s">
        <v>0</v>
      </c>
    </row>
    <row r="11" spans="1:5" x14ac:dyDescent="0.25">
      <c r="A11" s="34">
        <f t="shared" si="0"/>
        <v>9</v>
      </c>
      <c r="B11" s="1" t="s">
        <v>4</v>
      </c>
      <c r="C11" s="33" t="s">
        <v>14</v>
      </c>
      <c r="D11" s="125">
        <v>530</v>
      </c>
      <c r="E11" s="1" t="s">
        <v>0</v>
      </c>
    </row>
    <row r="12" spans="1:5" x14ac:dyDescent="0.25">
      <c r="A12" s="34">
        <f t="shared" si="0"/>
        <v>10</v>
      </c>
      <c r="B12" s="1" t="s">
        <v>12</v>
      </c>
      <c r="C12" s="33" t="s">
        <v>15</v>
      </c>
      <c r="D12" s="125">
        <v>35</v>
      </c>
      <c r="E12" s="1" t="s">
        <v>0</v>
      </c>
    </row>
    <row r="13" spans="1:5" x14ac:dyDescent="0.25">
      <c r="A13" s="34">
        <f t="shared" si="0"/>
        <v>11</v>
      </c>
      <c r="B13" s="1" t="s">
        <v>4</v>
      </c>
      <c r="C13" s="33" t="s">
        <v>16</v>
      </c>
      <c r="D13" s="125">
        <v>160</v>
      </c>
      <c r="E13" s="1" t="s">
        <v>0</v>
      </c>
    </row>
    <row r="14" spans="1:5" x14ac:dyDescent="0.25">
      <c r="A14" s="34">
        <f t="shared" si="0"/>
        <v>12</v>
      </c>
      <c r="B14" s="1" t="s">
        <v>4</v>
      </c>
      <c r="C14" s="33" t="s">
        <v>17</v>
      </c>
      <c r="D14" s="125">
        <v>140</v>
      </c>
      <c r="E14" s="1" t="s">
        <v>0</v>
      </c>
    </row>
    <row r="15" spans="1:5" x14ac:dyDescent="0.25">
      <c r="A15" s="34">
        <f t="shared" si="0"/>
        <v>13</v>
      </c>
      <c r="B15" s="1" t="s">
        <v>7</v>
      </c>
      <c r="C15" s="33" t="s">
        <v>18</v>
      </c>
      <c r="D15" s="125">
        <v>860</v>
      </c>
      <c r="E15" s="1" t="s">
        <v>0</v>
      </c>
    </row>
    <row r="16" spans="1:5" x14ac:dyDescent="0.25">
      <c r="A16" s="34">
        <f t="shared" si="0"/>
        <v>14</v>
      </c>
      <c r="B16" s="1" t="s">
        <v>4</v>
      </c>
      <c r="C16" s="33" t="s">
        <v>19</v>
      </c>
      <c r="D16" s="125">
        <v>85</v>
      </c>
      <c r="E16" s="1" t="s">
        <v>0</v>
      </c>
    </row>
    <row r="17" spans="1:5" x14ac:dyDescent="0.25">
      <c r="A17" s="34">
        <f t="shared" si="0"/>
        <v>15</v>
      </c>
      <c r="B17" s="1" t="s">
        <v>7</v>
      </c>
      <c r="C17" s="33" t="s">
        <v>20</v>
      </c>
      <c r="D17" s="125">
        <v>540</v>
      </c>
      <c r="E17" s="1" t="s">
        <v>0</v>
      </c>
    </row>
    <row r="18" spans="1:5" x14ac:dyDescent="0.25">
      <c r="A18" s="34">
        <f t="shared" si="0"/>
        <v>16</v>
      </c>
      <c r="B18" s="1" t="s">
        <v>21</v>
      </c>
      <c r="C18" s="33" t="s">
        <v>22</v>
      </c>
      <c r="D18" s="125">
        <v>40</v>
      </c>
      <c r="E18" s="1" t="s">
        <v>0</v>
      </c>
    </row>
    <row r="19" spans="1:5" x14ac:dyDescent="0.25">
      <c r="A19" s="34">
        <f t="shared" si="0"/>
        <v>17</v>
      </c>
      <c r="B19" s="1" t="s">
        <v>7</v>
      </c>
      <c r="C19" s="33" t="s">
        <v>301</v>
      </c>
      <c r="D19" s="125">
        <v>1215</v>
      </c>
      <c r="E19" s="1" t="s">
        <v>291</v>
      </c>
    </row>
    <row r="20" spans="1:5" x14ac:dyDescent="0.25">
      <c r="A20" s="34">
        <f t="shared" si="0"/>
        <v>18</v>
      </c>
      <c r="B20" s="1" t="s">
        <v>4</v>
      </c>
      <c r="C20" s="33" t="s">
        <v>23</v>
      </c>
      <c r="D20" s="125">
        <v>360</v>
      </c>
      <c r="E20" s="1" t="s">
        <v>0</v>
      </c>
    </row>
    <row r="21" spans="1:5" x14ac:dyDescent="0.25">
      <c r="A21" s="34">
        <f t="shared" si="0"/>
        <v>19</v>
      </c>
      <c r="B21" s="1" t="s">
        <v>4</v>
      </c>
      <c r="C21" s="33" t="s">
        <v>24</v>
      </c>
      <c r="D21" s="125">
        <v>60</v>
      </c>
      <c r="E21" s="1" t="s">
        <v>6</v>
      </c>
    </row>
    <row r="22" spans="1:5" x14ac:dyDescent="0.25">
      <c r="A22" s="34">
        <f t="shared" si="0"/>
        <v>20</v>
      </c>
      <c r="B22" s="1" t="s">
        <v>2</v>
      </c>
      <c r="C22" s="33" t="s">
        <v>25</v>
      </c>
      <c r="D22" s="125">
        <v>370</v>
      </c>
      <c r="E22" s="1" t="s">
        <v>0</v>
      </c>
    </row>
    <row r="23" spans="1:5" x14ac:dyDescent="0.25">
      <c r="A23" s="34">
        <f t="shared" si="0"/>
        <v>21</v>
      </c>
      <c r="B23" s="1" t="s">
        <v>4</v>
      </c>
      <c r="C23" s="33" t="s">
        <v>26</v>
      </c>
      <c r="D23" s="125">
        <v>135</v>
      </c>
      <c r="E23" s="1" t="s">
        <v>0</v>
      </c>
    </row>
    <row r="24" spans="1:5" x14ac:dyDescent="0.25">
      <c r="A24" s="34">
        <f t="shared" si="0"/>
        <v>22</v>
      </c>
      <c r="B24" s="1" t="s">
        <v>4</v>
      </c>
      <c r="C24" s="35" t="s">
        <v>27</v>
      </c>
      <c r="D24" s="125">
        <v>205</v>
      </c>
      <c r="E24" s="1" t="s">
        <v>0</v>
      </c>
    </row>
    <row r="25" spans="1:5" x14ac:dyDescent="0.25">
      <c r="A25" s="34">
        <f t="shared" si="0"/>
        <v>23</v>
      </c>
      <c r="B25" s="1" t="s">
        <v>4</v>
      </c>
      <c r="C25" s="33" t="s">
        <v>28</v>
      </c>
      <c r="D25" s="125">
        <v>170</v>
      </c>
      <c r="E25" s="1" t="s">
        <v>0</v>
      </c>
    </row>
    <row r="26" spans="1:5" x14ac:dyDescent="0.25">
      <c r="A26" s="34">
        <f t="shared" si="0"/>
        <v>24</v>
      </c>
      <c r="B26" s="1" t="s">
        <v>4</v>
      </c>
      <c r="C26" s="33" t="s">
        <v>29</v>
      </c>
      <c r="D26" s="125">
        <v>475</v>
      </c>
      <c r="E26" s="1" t="s">
        <v>0</v>
      </c>
    </row>
    <row r="27" spans="1:5" x14ac:dyDescent="0.25">
      <c r="A27" s="34">
        <f t="shared" si="0"/>
        <v>25</v>
      </c>
      <c r="B27" s="1" t="s">
        <v>4</v>
      </c>
      <c r="C27" s="33" t="s">
        <v>30</v>
      </c>
      <c r="D27" s="125">
        <v>60</v>
      </c>
      <c r="E27" s="1" t="s">
        <v>6</v>
      </c>
    </row>
    <row r="28" spans="1:5" x14ac:dyDescent="0.25">
      <c r="A28" s="34">
        <f t="shared" si="0"/>
        <v>26</v>
      </c>
      <c r="B28" s="1" t="s">
        <v>4</v>
      </c>
      <c r="C28" s="33" t="s">
        <v>31</v>
      </c>
      <c r="D28" s="125">
        <v>115</v>
      </c>
      <c r="E28" s="1" t="s">
        <v>0</v>
      </c>
    </row>
    <row r="29" spans="1:5" x14ac:dyDescent="0.25">
      <c r="A29" s="34">
        <f t="shared" si="0"/>
        <v>27</v>
      </c>
      <c r="B29" s="1" t="s">
        <v>4</v>
      </c>
      <c r="C29" s="33" t="s">
        <v>32</v>
      </c>
      <c r="D29" s="125">
        <v>80</v>
      </c>
      <c r="E29" s="1" t="s">
        <v>6</v>
      </c>
    </row>
    <row r="30" spans="1:5" x14ac:dyDescent="0.25">
      <c r="A30" s="34">
        <f t="shared" si="0"/>
        <v>28</v>
      </c>
      <c r="B30" s="1" t="s">
        <v>4</v>
      </c>
      <c r="C30" s="33" t="s">
        <v>300</v>
      </c>
      <c r="D30" s="125">
        <v>90</v>
      </c>
      <c r="E30" s="1" t="s">
        <v>291</v>
      </c>
    </row>
    <row r="31" spans="1:5" x14ac:dyDescent="0.25">
      <c r="A31" s="34">
        <f t="shared" si="0"/>
        <v>29</v>
      </c>
      <c r="B31" s="1" t="s">
        <v>4</v>
      </c>
      <c r="C31" s="33" t="s">
        <v>33</v>
      </c>
      <c r="D31" s="125">
        <v>480</v>
      </c>
      <c r="E31" s="1" t="s">
        <v>0</v>
      </c>
    </row>
    <row r="32" spans="1:5" x14ac:dyDescent="0.25">
      <c r="A32" s="34">
        <f t="shared" si="0"/>
        <v>30</v>
      </c>
      <c r="B32" s="1" t="s">
        <v>4</v>
      </c>
      <c r="C32" s="33" t="s">
        <v>34</v>
      </c>
      <c r="D32" s="125">
        <v>100</v>
      </c>
      <c r="E32" s="1" t="s">
        <v>6</v>
      </c>
    </row>
    <row r="33" spans="1:5" x14ac:dyDescent="0.25">
      <c r="A33" s="34">
        <f t="shared" si="0"/>
        <v>31</v>
      </c>
      <c r="B33" s="1" t="s">
        <v>21</v>
      </c>
      <c r="C33" s="33" t="s">
        <v>34</v>
      </c>
      <c r="D33" s="125">
        <v>45</v>
      </c>
      <c r="E33" s="1" t="s">
        <v>6</v>
      </c>
    </row>
    <row r="34" spans="1:5" x14ac:dyDescent="0.25">
      <c r="A34" s="34">
        <f t="shared" si="0"/>
        <v>32</v>
      </c>
      <c r="B34" s="1" t="s">
        <v>2</v>
      </c>
      <c r="C34" s="33" t="s">
        <v>35</v>
      </c>
      <c r="D34" s="125">
        <v>150</v>
      </c>
      <c r="E34" s="1" t="s">
        <v>0</v>
      </c>
    </row>
    <row r="35" spans="1:5" x14ac:dyDescent="0.25">
      <c r="A35" s="34">
        <f t="shared" si="0"/>
        <v>33</v>
      </c>
      <c r="B35" s="1" t="s">
        <v>4</v>
      </c>
      <c r="C35" s="33" t="s">
        <v>36</v>
      </c>
      <c r="D35" s="125">
        <v>390</v>
      </c>
      <c r="E35" s="1" t="s">
        <v>0</v>
      </c>
    </row>
    <row r="36" spans="1:5" x14ac:dyDescent="0.25">
      <c r="A36" s="34">
        <f t="shared" si="0"/>
        <v>34</v>
      </c>
      <c r="B36" s="1" t="s">
        <v>4</v>
      </c>
      <c r="C36" s="33" t="s">
        <v>299</v>
      </c>
      <c r="D36" s="125">
        <v>200</v>
      </c>
      <c r="E36" s="1" t="s">
        <v>291</v>
      </c>
    </row>
    <row r="37" spans="1:5" x14ac:dyDescent="0.25">
      <c r="A37" s="34">
        <f t="shared" si="0"/>
        <v>35</v>
      </c>
      <c r="B37" s="1" t="s">
        <v>4</v>
      </c>
      <c r="C37" s="33" t="s">
        <v>298</v>
      </c>
      <c r="D37" s="125">
        <v>150</v>
      </c>
      <c r="E37" s="1" t="s">
        <v>291</v>
      </c>
    </row>
    <row r="38" spans="1:5" x14ac:dyDescent="0.25">
      <c r="A38" s="34">
        <f t="shared" ref="A38:A73" si="1">A37+1</f>
        <v>36</v>
      </c>
      <c r="B38" s="1" t="s">
        <v>4</v>
      </c>
      <c r="C38" s="33" t="s">
        <v>297</v>
      </c>
      <c r="D38" s="125">
        <v>340</v>
      </c>
      <c r="E38" s="1" t="s">
        <v>291</v>
      </c>
    </row>
    <row r="39" spans="1:5" x14ac:dyDescent="0.25">
      <c r="A39" s="34">
        <f t="shared" si="1"/>
        <v>37</v>
      </c>
      <c r="B39" s="1" t="s">
        <v>4</v>
      </c>
      <c r="C39" s="33" t="s">
        <v>296</v>
      </c>
      <c r="D39" s="125">
        <v>250</v>
      </c>
      <c r="E39" s="1" t="s">
        <v>291</v>
      </c>
    </row>
    <row r="40" spans="1:5" x14ac:dyDescent="0.25">
      <c r="A40" s="34">
        <f t="shared" si="1"/>
        <v>38</v>
      </c>
      <c r="B40" s="1" t="s">
        <v>4</v>
      </c>
      <c r="C40" s="33" t="s">
        <v>37</v>
      </c>
      <c r="D40" s="125">
        <v>100</v>
      </c>
      <c r="E40" s="1" t="s">
        <v>0</v>
      </c>
    </row>
    <row r="41" spans="1:5" x14ac:dyDescent="0.25">
      <c r="A41" s="34">
        <f t="shared" si="1"/>
        <v>39</v>
      </c>
      <c r="B41" s="1" t="s">
        <v>4</v>
      </c>
      <c r="C41" s="33" t="s">
        <v>295</v>
      </c>
      <c r="D41" s="125">
        <v>120</v>
      </c>
      <c r="E41" s="1" t="s">
        <v>291</v>
      </c>
    </row>
    <row r="42" spans="1:5" x14ac:dyDescent="0.25">
      <c r="A42" s="34">
        <f t="shared" si="1"/>
        <v>40</v>
      </c>
      <c r="B42" s="1" t="s">
        <v>2</v>
      </c>
      <c r="C42" s="33" t="s">
        <v>38</v>
      </c>
      <c r="D42" s="125">
        <v>360</v>
      </c>
      <c r="E42" s="1" t="s">
        <v>0</v>
      </c>
    </row>
    <row r="43" spans="1:5" x14ac:dyDescent="0.25">
      <c r="A43" s="34">
        <f t="shared" si="1"/>
        <v>41</v>
      </c>
      <c r="B43" s="1" t="s">
        <v>4</v>
      </c>
      <c r="C43" s="33" t="s">
        <v>39</v>
      </c>
      <c r="D43" s="125">
        <v>200</v>
      </c>
      <c r="E43" s="1" t="s">
        <v>0</v>
      </c>
    </row>
    <row r="44" spans="1:5" x14ac:dyDescent="0.25">
      <c r="A44" s="34">
        <f t="shared" si="1"/>
        <v>42</v>
      </c>
      <c r="B44" s="1" t="s">
        <v>4</v>
      </c>
      <c r="C44" s="33" t="s">
        <v>40</v>
      </c>
      <c r="D44" s="125">
        <v>210</v>
      </c>
      <c r="E44" s="1" t="s">
        <v>0</v>
      </c>
    </row>
    <row r="45" spans="1:5" x14ac:dyDescent="0.25">
      <c r="A45" s="34">
        <f t="shared" si="1"/>
        <v>43</v>
      </c>
      <c r="B45" s="1" t="s">
        <v>4</v>
      </c>
      <c r="C45" s="33" t="s">
        <v>41</v>
      </c>
      <c r="D45" s="125">
        <v>60</v>
      </c>
      <c r="E45" s="1" t="s">
        <v>0</v>
      </c>
    </row>
    <row r="46" spans="1:5" x14ac:dyDescent="0.25">
      <c r="A46" s="34">
        <f t="shared" si="1"/>
        <v>44</v>
      </c>
      <c r="B46" s="1" t="s">
        <v>4</v>
      </c>
      <c r="C46" s="33" t="s">
        <v>42</v>
      </c>
      <c r="D46" s="125">
        <v>1065</v>
      </c>
      <c r="E46" s="1" t="s">
        <v>0</v>
      </c>
    </row>
    <row r="47" spans="1:5" x14ac:dyDescent="0.25">
      <c r="A47" s="34">
        <f t="shared" si="1"/>
        <v>45</v>
      </c>
      <c r="B47" s="1" t="s">
        <v>4</v>
      </c>
      <c r="C47" s="33" t="s">
        <v>43</v>
      </c>
      <c r="D47" s="125">
        <v>200</v>
      </c>
      <c r="E47" s="1" t="s">
        <v>0</v>
      </c>
    </row>
    <row r="48" spans="1:5" x14ac:dyDescent="0.25">
      <c r="A48" s="34">
        <f t="shared" si="1"/>
        <v>46</v>
      </c>
      <c r="B48" s="1" t="s">
        <v>4</v>
      </c>
      <c r="C48" s="33" t="s">
        <v>294</v>
      </c>
      <c r="D48" s="125">
        <v>230</v>
      </c>
      <c r="E48" s="1" t="s">
        <v>293</v>
      </c>
    </row>
    <row r="49" spans="1:5" x14ac:dyDescent="0.25">
      <c r="A49" s="34">
        <f t="shared" si="1"/>
        <v>47</v>
      </c>
      <c r="B49" s="1" t="s">
        <v>4</v>
      </c>
      <c r="C49" s="33" t="s">
        <v>44</v>
      </c>
      <c r="D49" s="125">
        <v>200</v>
      </c>
      <c r="E49" s="1" t="s">
        <v>0</v>
      </c>
    </row>
    <row r="50" spans="1:5" x14ac:dyDescent="0.25">
      <c r="A50" s="34">
        <f t="shared" si="1"/>
        <v>48</v>
      </c>
      <c r="B50" s="1" t="s">
        <v>4</v>
      </c>
      <c r="C50" s="33" t="s">
        <v>45</v>
      </c>
      <c r="D50" s="125">
        <v>175</v>
      </c>
      <c r="E50" s="1" t="s">
        <v>0</v>
      </c>
    </row>
    <row r="51" spans="1:5" x14ac:dyDescent="0.25">
      <c r="A51" s="34">
        <f t="shared" si="1"/>
        <v>49</v>
      </c>
      <c r="B51" s="1" t="s">
        <v>21</v>
      </c>
      <c r="C51" s="33" t="s">
        <v>46</v>
      </c>
      <c r="D51" s="125">
        <v>80</v>
      </c>
      <c r="E51" s="1" t="s">
        <v>6</v>
      </c>
    </row>
    <row r="52" spans="1:5" x14ac:dyDescent="0.25">
      <c r="A52" s="34">
        <f t="shared" si="1"/>
        <v>50</v>
      </c>
      <c r="B52" s="1" t="s">
        <v>4</v>
      </c>
      <c r="C52" s="33" t="s">
        <v>47</v>
      </c>
      <c r="D52" s="125">
        <v>495</v>
      </c>
      <c r="E52" s="1" t="s">
        <v>0</v>
      </c>
    </row>
    <row r="53" spans="1:5" x14ac:dyDescent="0.25">
      <c r="A53" s="34">
        <f t="shared" si="1"/>
        <v>51</v>
      </c>
      <c r="B53" s="1" t="s">
        <v>4</v>
      </c>
      <c r="C53" s="33" t="s">
        <v>48</v>
      </c>
      <c r="D53" s="125">
        <v>185</v>
      </c>
      <c r="E53" s="1" t="s">
        <v>0</v>
      </c>
    </row>
    <row r="54" spans="1:5" x14ac:dyDescent="0.25">
      <c r="A54" s="34">
        <f t="shared" si="1"/>
        <v>52</v>
      </c>
      <c r="B54" s="1" t="s">
        <v>2</v>
      </c>
      <c r="C54" s="33" t="s">
        <v>49</v>
      </c>
      <c r="D54" s="125">
        <v>150</v>
      </c>
      <c r="E54" s="1" t="s">
        <v>0</v>
      </c>
    </row>
    <row r="55" spans="1:5" x14ac:dyDescent="0.25">
      <c r="A55" s="34">
        <f t="shared" si="1"/>
        <v>53</v>
      </c>
      <c r="B55" s="1" t="s">
        <v>4</v>
      </c>
      <c r="C55" s="33" t="s">
        <v>50</v>
      </c>
      <c r="D55" s="125">
        <v>260</v>
      </c>
      <c r="E55" s="1" t="s">
        <v>0</v>
      </c>
    </row>
    <row r="56" spans="1:5" x14ac:dyDescent="0.25">
      <c r="A56" s="34">
        <f t="shared" si="1"/>
        <v>54</v>
      </c>
      <c r="B56" s="1" t="s">
        <v>4</v>
      </c>
      <c r="C56" s="33" t="s">
        <v>51</v>
      </c>
      <c r="D56" s="125">
        <v>1020</v>
      </c>
      <c r="E56" s="1" t="s">
        <v>0</v>
      </c>
    </row>
    <row r="57" spans="1:5" x14ac:dyDescent="0.25">
      <c r="A57" s="34">
        <f t="shared" si="1"/>
        <v>55</v>
      </c>
      <c r="B57" s="1" t="s">
        <v>4</v>
      </c>
      <c r="C57" s="33" t="s">
        <v>52</v>
      </c>
      <c r="D57" s="125">
        <v>280</v>
      </c>
      <c r="E57" s="1" t="s">
        <v>6</v>
      </c>
    </row>
    <row r="58" spans="1:5" x14ac:dyDescent="0.25">
      <c r="A58" s="34">
        <f t="shared" si="1"/>
        <v>56</v>
      </c>
      <c r="B58" s="1" t="s">
        <v>4</v>
      </c>
      <c r="C58" s="33" t="s">
        <v>53</v>
      </c>
      <c r="D58" s="125">
        <v>460</v>
      </c>
      <c r="E58" s="1" t="s">
        <v>0</v>
      </c>
    </row>
    <row r="59" spans="1:5" x14ac:dyDescent="0.25">
      <c r="A59" s="34">
        <f t="shared" si="1"/>
        <v>57</v>
      </c>
      <c r="B59" s="1" t="s">
        <v>4</v>
      </c>
      <c r="C59" s="33" t="s">
        <v>54</v>
      </c>
      <c r="D59" s="125">
        <v>400</v>
      </c>
      <c r="E59" s="1" t="s">
        <v>6</v>
      </c>
    </row>
    <row r="60" spans="1:5" x14ac:dyDescent="0.25">
      <c r="A60" s="34">
        <f t="shared" si="1"/>
        <v>58</v>
      </c>
      <c r="B60" s="1" t="s">
        <v>4</v>
      </c>
      <c r="C60" s="33" t="s">
        <v>55</v>
      </c>
      <c r="D60" s="125">
        <v>380</v>
      </c>
      <c r="E60" s="1" t="s">
        <v>0</v>
      </c>
    </row>
    <row r="61" spans="1:5" x14ac:dyDescent="0.25">
      <c r="A61" s="34">
        <f t="shared" si="1"/>
        <v>59</v>
      </c>
      <c r="B61" s="1" t="s">
        <v>4</v>
      </c>
      <c r="C61" s="33" t="s">
        <v>56</v>
      </c>
      <c r="D61" s="125">
        <v>60</v>
      </c>
      <c r="E61" s="1" t="s">
        <v>6</v>
      </c>
    </row>
    <row r="62" spans="1:5" x14ac:dyDescent="0.25">
      <c r="A62" s="34">
        <f t="shared" si="1"/>
        <v>60</v>
      </c>
      <c r="B62" s="1" t="s">
        <v>4</v>
      </c>
      <c r="C62" s="33" t="s">
        <v>57</v>
      </c>
      <c r="D62" s="125">
        <v>210</v>
      </c>
      <c r="E62" s="1" t="s">
        <v>0</v>
      </c>
    </row>
    <row r="63" spans="1:5" x14ac:dyDescent="0.25">
      <c r="A63" s="34">
        <f t="shared" si="1"/>
        <v>61</v>
      </c>
      <c r="B63" s="1" t="s">
        <v>4</v>
      </c>
      <c r="C63" s="33" t="s">
        <v>58</v>
      </c>
      <c r="D63" s="125">
        <v>140</v>
      </c>
      <c r="E63" s="1" t="s">
        <v>0</v>
      </c>
    </row>
    <row r="64" spans="1:5" x14ac:dyDescent="0.25">
      <c r="A64" s="34">
        <f t="shared" si="1"/>
        <v>62</v>
      </c>
      <c r="B64" s="1" t="s">
        <v>4</v>
      </c>
      <c r="C64" s="33" t="s">
        <v>59</v>
      </c>
      <c r="D64" s="125">
        <v>470</v>
      </c>
      <c r="E64" s="1" t="s">
        <v>0</v>
      </c>
    </row>
    <row r="65" spans="1:5" x14ac:dyDescent="0.25">
      <c r="A65" s="34">
        <f t="shared" si="1"/>
        <v>63</v>
      </c>
      <c r="B65" s="1" t="s">
        <v>4</v>
      </c>
      <c r="C65" s="33" t="s">
        <v>60</v>
      </c>
      <c r="D65" s="125">
        <v>320</v>
      </c>
      <c r="E65" s="1" t="s">
        <v>0</v>
      </c>
    </row>
    <row r="66" spans="1:5" x14ac:dyDescent="0.25">
      <c r="A66" s="34">
        <f t="shared" si="1"/>
        <v>64</v>
      </c>
      <c r="B66" s="1" t="s">
        <v>4</v>
      </c>
      <c r="C66" s="33" t="s">
        <v>61</v>
      </c>
      <c r="D66" s="125">
        <v>70</v>
      </c>
      <c r="E66" s="1" t="s">
        <v>6</v>
      </c>
    </row>
    <row r="67" spans="1:5" x14ac:dyDescent="0.25">
      <c r="A67" s="34">
        <f t="shared" si="1"/>
        <v>65</v>
      </c>
      <c r="B67" s="1" t="s">
        <v>4</v>
      </c>
      <c r="C67" s="33" t="s">
        <v>62</v>
      </c>
      <c r="D67" s="125">
        <v>480</v>
      </c>
      <c r="E67" s="1" t="s">
        <v>0</v>
      </c>
    </row>
    <row r="68" spans="1:5" x14ac:dyDescent="0.25">
      <c r="A68" s="34">
        <f t="shared" si="1"/>
        <v>66</v>
      </c>
      <c r="B68" s="1" t="s">
        <v>4</v>
      </c>
      <c r="C68" s="33" t="s">
        <v>292</v>
      </c>
      <c r="D68" s="125">
        <v>90</v>
      </c>
      <c r="E68" s="1" t="s">
        <v>291</v>
      </c>
    </row>
    <row r="69" spans="1:5" x14ac:dyDescent="0.25">
      <c r="A69" s="34">
        <f t="shared" si="1"/>
        <v>67</v>
      </c>
      <c r="B69" s="1" t="s">
        <v>4</v>
      </c>
      <c r="C69" s="33" t="s">
        <v>63</v>
      </c>
      <c r="D69" s="125">
        <v>275</v>
      </c>
      <c r="E69" s="1" t="s">
        <v>0</v>
      </c>
    </row>
    <row r="70" spans="1:5" x14ac:dyDescent="0.25">
      <c r="A70" s="34">
        <f t="shared" si="1"/>
        <v>68</v>
      </c>
      <c r="B70" s="1" t="s">
        <v>7</v>
      </c>
      <c r="C70" s="33" t="s">
        <v>64</v>
      </c>
      <c r="D70" s="125">
        <v>520</v>
      </c>
      <c r="E70" s="1" t="s">
        <v>0</v>
      </c>
    </row>
    <row r="71" spans="1:5" x14ac:dyDescent="0.25">
      <c r="A71" s="34">
        <f t="shared" si="1"/>
        <v>69</v>
      </c>
      <c r="B71" s="1" t="s">
        <v>4</v>
      </c>
      <c r="C71" s="33" t="s">
        <v>59</v>
      </c>
      <c r="D71" s="125">
        <v>490</v>
      </c>
      <c r="E71" s="1" t="s">
        <v>0</v>
      </c>
    </row>
    <row r="72" spans="1:5" x14ac:dyDescent="0.25">
      <c r="A72" s="34">
        <f t="shared" si="1"/>
        <v>70</v>
      </c>
      <c r="B72" s="1" t="s">
        <v>4</v>
      </c>
      <c r="C72" s="33" t="s">
        <v>65</v>
      </c>
      <c r="D72" s="125">
        <v>110</v>
      </c>
      <c r="E72" s="1" t="s">
        <v>0</v>
      </c>
    </row>
    <row r="73" spans="1:5" ht="15.75" thickBot="1" x14ac:dyDescent="0.3">
      <c r="A73" s="34">
        <f t="shared" si="1"/>
        <v>71</v>
      </c>
      <c r="B73" s="1" t="s">
        <v>4</v>
      </c>
      <c r="C73" s="33" t="s">
        <v>66</v>
      </c>
      <c r="D73" s="126">
        <v>80</v>
      </c>
      <c r="E73" s="1" t="s">
        <v>0</v>
      </c>
    </row>
    <row r="74" spans="1:5" ht="15.75" thickBot="1" x14ac:dyDescent="0.3">
      <c r="A74" s="150" t="s">
        <v>290</v>
      </c>
      <c r="B74" s="151"/>
      <c r="C74" s="151"/>
      <c r="D74" s="127">
        <f>SUM(D3:D73)</f>
        <v>20768</v>
      </c>
      <c r="E74" s="31"/>
    </row>
    <row r="75" spans="1:5" x14ac:dyDescent="0.25">
      <c r="A75" s="42"/>
      <c r="B75" s="43"/>
      <c r="C75" s="43"/>
      <c r="D75" s="128"/>
      <c r="E75" s="43"/>
    </row>
    <row r="76" spans="1:5" x14ac:dyDescent="0.25">
      <c r="A76" s="152" t="s">
        <v>305</v>
      </c>
      <c r="B76" s="152"/>
      <c r="C76" s="152"/>
      <c r="D76" s="152"/>
      <c r="E76" s="152"/>
    </row>
    <row r="77" spans="1:5" x14ac:dyDescent="0.25">
      <c r="A77" s="34">
        <v>1</v>
      </c>
      <c r="B77" s="1" t="s">
        <v>7</v>
      </c>
      <c r="C77" s="33" t="s">
        <v>79</v>
      </c>
      <c r="D77" s="125">
        <v>520</v>
      </c>
      <c r="E77" s="1" t="s">
        <v>0</v>
      </c>
    </row>
    <row r="78" spans="1:5" x14ac:dyDescent="0.25">
      <c r="A78" s="34">
        <f t="shared" ref="A78:A118" si="2">A77+1</f>
        <v>2</v>
      </c>
      <c r="B78" s="1" t="s">
        <v>4</v>
      </c>
      <c r="C78" s="33" t="s">
        <v>81</v>
      </c>
      <c r="D78" s="125">
        <v>668</v>
      </c>
      <c r="E78" s="1" t="s">
        <v>0</v>
      </c>
    </row>
    <row r="79" spans="1:5" x14ac:dyDescent="0.25">
      <c r="A79" s="34">
        <f t="shared" si="2"/>
        <v>3</v>
      </c>
      <c r="B79" s="1" t="s">
        <v>82</v>
      </c>
      <c r="C79" s="33" t="s">
        <v>83</v>
      </c>
      <c r="D79" s="125">
        <v>500</v>
      </c>
      <c r="E79" s="1" t="s">
        <v>0</v>
      </c>
    </row>
    <row r="80" spans="1:5" x14ac:dyDescent="0.25">
      <c r="A80" s="34">
        <f t="shared" si="2"/>
        <v>4</v>
      </c>
      <c r="B80" s="44" t="s">
        <v>4</v>
      </c>
      <c r="C80" s="45" t="s">
        <v>84</v>
      </c>
      <c r="D80" s="129">
        <v>360</v>
      </c>
      <c r="E80" s="44" t="s">
        <v>0</v>
      </c>
    </row>
    <row r="81" spans="1:5" x14ac:dyDescent="0.25">
      <c r="A81" s="34">
        <v>5</v>
      </c>
      <c r="B81" s="1" t="s">
        <v>2</v>
      </c>
      <c r="C81" s="33" t="s">
        <v>85</v>
      </c>
      <c r="D81" s="125">
        <v>240</v>
      </c>
      <c r="E81" s="1" t="s">
        <v>0</v>
      </c>
    </row>
    <row r="82" spans="1:5" x14ac:dyDescent="0.25">
      <c r="A82" s="34">
        <f t="shared" si="2"/>
        <v>6</v>
      </c>
      <c r="B82" s="1" t="s">
        <v>21</v>
      </c>
      <c r="C82" s="33" t="s">
        <v>86</v>
      </c>
      <c r="D82" s="125">
        <v>270</v>
      </c>
      <c r="E82" s="1" t="s">
        <v>0</v>
      </c>
    </row>
    <row r="83" spans="1:5" x14ac:dyDescent="0.25">
      <c r="A83" s="34">
        <f t="shared" si="2"/>
        <v>7</v>
      </c>
      <c r="B83" s="1" t="s">
        <v>4</v>
      </c>
      <c r="C83" s="33" t="s">
        <v>87</v>
      </c>
      <c r="D83" s="125">
        <v>205</v>
      </c>
      <c r="E83" s="1" t="s">
        <v>0</v>
      </c>
    </row>
    <row r="84" spans="1:5" x14ac:dyDescent="0.25">
      <c r="A84" s="34">
        <f t="shared" si="2"/>
        <v>8</v>
      </c>
      <c r="B84" s="1" t="s">
        <v>4</v>
      </c>
      <c r="C84" s="33" t="s">
        <v>88</v>
      </c>
      <c r="D84" s="125">
        <v>180</v>
      </c>
      <c r="E84" s="1" t="s">
        <v>0</v>
      </c>
    </row>
    <row r="85" spans="1:5" x14ac:dyDescent="0.25">
      <c r="A85" s="34">
        <f t="shared" si="2"/>
        <v>9</v>
      </c>
      <c r="B85" s="1" t="s">
        <v>4</v>
      </c>
      <c r="C85" s="33" t="s">
        <v>306</v>
      </c>
      <c r="D85" s="125">
        <v>165</v>
      </c>
      <c r="E85" s="1" t="s">
        <v>291</v>
      </c>
    </row>
    <row r="86" spans="1:5" x14ac:dyDescent="0.25">
      <c r="A86" s="34">
        <v>10</v>
      </c>
      <c r="B86" s="1" t="s">
        <v>89</v>
      </c>
      <c r="C86" s="33" t="s">
        <v>90</v>
      </c>
      <c r="D86" s="125">
        <v>40</v>
      </c>
      <c r="E86" s="1" t="s">
        <v>0</v>
      </c>
    </row>
    <row r="87" spans="1:5" x14ac:dyDescent="0.25">
      <c r="A87" s="34">
        <f t="shared" si="2"/>
        <v>11</v>
      </c>
      <c r="B87" s="1" t="s">
        <v>4</v>
      </c>
      <c r="C87" s="33" t="s">
        <v>91</v>
      </c>
      <c r="D87" s="125">
        <v>105</v>
      </c>
      <c r="E87" s="1" t="s">
        <v>0</v>
      </c>
    </row>
    <row r="88" spans="1:5" x14ac:dyDescent="0.25">
      <c r="A88" s="34">
        <f t="shared" si="2"/>
        <v>12</v>
      </c>
      <c r="B88" s="1" t="s">
        <v>4</v>
      </c>
      <c r="C88" s="33" t="s">
        <v>92</v>
      </c>
      <c r="D88" s="125">
        <v>240</v>
      </c>
      <c r="E88" s="1" t="s">
        <v>0</v>
      </c>
    </row>
    <row r="89" spans="1:5" x14ac:dyDescent="0.25">
      <c r="A89" s="34">
        <f t="shared" si="2"/>
        <v>13</v>
      </c>
      <c r="B89" s="1" t="s">
        <v>21</v>
      </c>
      <c r="C89" s="33" t="s">
        <v>81</v>
      </c>
      <c r="D89" s="125">
        <v>80</v>
      </c>
      <c r="E89" s="1" t="s">
        <v>0</v>
      </c>
    </row>
    <row r="90" spans="1:5" x14ac:dyDescent="0.25">
      <c r="A90" s="34">
        <f t="shared" si="2"/>
        <v>14</v>
      </c>
      <c r="B90" s="1" t="s">
        <v>4</v>
      </c>
      <c r="C90" s="33" t="s">
        <v>307</v>
      </c>
      <c r="D90" s="125">
        <v>160</v>
      </c>
      <c r="E90" s="1" t="s">
        <v>291</v>
      </c>
    </row>
    <row r="91" spans="1:5" x14ac:dyDescent="0.25">
      <c r="A91" s="34">
        <f t="shared" si="2"/>
        <v>15</v>
      </c>
      <c r="B91" s="1" t="s">
        <v>4</v>
      </c>
      <c r="C91" s="33" t="s">
        <v>93</v>
      </c>
      <c r="D91" s="125">
        <v>225</v>
      </c>
      <c r="E91" s="1" t="s">
        <v>6</v>
      </c>
    </row>
    <row r="92" spans="1:5" x14ac:dyDescent="0.25">
      <c r="A92" s="34">
        <f t="shared" si="2"/>
        <v>16</v>
      </c>
      <c r="B92" s="1" t="s">
        <v>4</v>
      </c>
      <c r="C92" s="33" t="s">
        <v>94</v>
      </c>
      <c r="D92" s="125">
        <v>80</v>
      </c>
      <c r="E92" s="1" t="s">
        <v>6</v>
      </c>
    </row>
    <row r="93" spans="1:5" x14ac:dyDescent="0.25">
      <c r="A93" s="34">
        <f t="shared" si="2"/>
        <v>17</v>
      </c>
      <c r="B93" s="1" t="s">
        <v>4</v>
      </c>
      <c r="C93" s="33" t="s">
        <v>95</v>
      </c>
      <c r="D93" s="125">
        <v>120</v>
      </c>
      <c r="E93" s="1" t="s">
        <v>6</v>
      </c>
    </row>
    <row r="94" spans="1:5" x14ac:dyDescent="0.25">
      <c r="A94" s="34">
        <f t="shared" si="2"/>
        <v>18</v>
      </c>
      <c r="B94" s="1" t="s">
        <v>4</v>
      </c>
      <c r="C94" s="33" t="s">
        <v>308</v>
      </c>
      <c r="D94" s="125">
        <v>220</v>
      </c>
      <c r="E94" s="1" t="s">
        <v>6</v>
      </c>
    </row>
    <row r="95" spans="1:5" x14ac:dyDescent="0.25">
      <c r="A95" s="34">
        <f t="shared" si="2"/>
        <v>19</v>
      </c>
      <c r="B95" s="1" t="s">
        <v>2</v>
      </c>
      <c r="C95" s="33" t="s">
        <v>309</v>
      </c>
      <c r="D95" s="125">
        <v>100</v>
      </c>
      <c r="E95" s="1" t="s">
        <v>310</v>
      </c>
    </row>
    <row r="96" spans="1:5" x14ac:dyDescent="0.25">
      <c r="A96" s="34">
        <f t="shared" si="2"/>
        <v>20</v>
      </c>
      <c r="B96" s="1" t="s">
        <v>4</v>
      </c>
      <c r="C96" s="33" t="s">
        <v>96</v>
      </c>
      <c r="D96" s="125">
        <v>300</v>
      </c>
      <c r="E96" s="1" t="s">
        <v>0</v>
      </c>
    </row>
    <row r="97" spans="1:5" x14ac:dyDescent="0.25">
      <c r="A97" s="34">
        <f t="shared" si="2"/>
        <v>21</v>
      </c>
      <c r="B97" s="1" t="s">
        <v>4</v>
      </c>
      <c r="C97" s="33" t="s">
        <v>311</v>
      </c>
      <c r="D97" s="125">
        <v>165</v>
      </c>
      <c r="E97" s="1" t="s">
        <v>291</v>
      </c>
    </row>
    <row r="98" spans="1:5" x14ac:dyDescent="0.25">
      <c r="A98" s="34">
        <f t="shared" si="2"/>
        <v>22</v>
      </c>
      <c r="B98" s="1" t="s">
        <v>4</v>
      </c>
      <c r="C98" s="33" t="s">
        <v>312</v>
      </c>
      <c r="D98" s="125">
        <f>175*2</f>
        <v>350</v>
      </c>
      <c r="E98" s="1" t="s">
        <v>291</v>
      </c>
    </row>
    <row r="99" spans="1:5" x14ac:dyDescent="0.25">
      <c r="A99" s="34">
        <f t="shared" si="2"/>
        <v>23</v>
      </c>
      <c r="B99" s="1" t="s">
        <v>4</v>
      </c>
      <c r="C99" s="33" t="s">
        <v>97</v>
      </c>
      <c r="D99" s="125">
        <v>160</v>
      </c>
      <c r="E99" s="1" t="s">
        <v>0</v>
      </c>
    </row>
    <row r="100" spans="1:5" x14ac:dyDescent="0.25">
      <c r="A100" s="34">
        <f t="shared" si="2"/>
        <v>24</v>
      </c>
      <c r="B100" s="1" t="s">
        <v>4</v>
      </c>
      <c r="C100" s="33" t="s">
        <v>313</v>
      </c>
      <c r="D100" s="125">
        <v>150</v>
      </c>
      <c r="E100" s="1" t="s">
        <v>291</v>
      </c>
    </row>
    <row r="101" spans="1:5" x14ac:dyDescent="0.25">
      <c r="A101" s="34">
        <f t="shared" si="2"/>
        <v>25</v>
      </c>
      <c r="B101" s="1" t="s">
        <v>21</v>
      </c>
      <c r="C101" s="33" t="s">
        <v>97</v>
      </c>
      <c r="D101" s="125">
        <v>80</v>
      </c>
      <c r="E101" s="1" t="s">
        <v>291</v>
      </c>
    </row>
    <row r="102" spans="1:5" x14ac:dyDescent="0.25">
      <c r="A102" s="34">
        <f t="shared" si="2"/>
        <v>26</v>
      </c>
      <c r="B102" s="1" t="s">
        <v>4</v>
      </c>
      <c r="C102" s="33" t="s">
        <v>98</v>
      </c>
      <c r="D102" s="125">
        <v>335</v>
      </c>
      <c r="E102" s="1" t="s">
        <v>6</v>
      </c>
    </row>
    <row r="103" spans="1:5" x14ac:dyDescent="0.25">
      <c r="A103" s="34">
        <f t="shared" si="2"/>
        <v>27</v>
      </c>
      <c r="B103" s="1" t="s">
        <v>21</v>
      </c>
      <c r="C103" s="33" t="s">
        <v>314</v>
      </c>
      <c r="D103" s="125">
        <v>60</v>
      </c>
      <c r="E103" s="1" t="s">
        <v>291</v>
      </c>
    </row>
    <row r="104" spans="1:5" x14ac:dyDescent="0.25">
      <c r="A104" s="34">
        <f t="shared" si="2"/>
        <v>28</v>
      </c>
      <c r="B104" s="1" t="s">
        <v>4</v>
      </c>
      <c r="C104" s="33" t="s">
        <v>99</v>
      </c>
      <c r="D104" s="125">
        <v>200</v>
      </c>
      <c r="E104" s="1" t="s">
        <v>6</v>
      </c>
    </row>
    <row r="105" spans="1:5" x14ac:dyDescent="0.25">
      <c r="A105" s="34">
        <f t="shared" si="2"/>
        <v>29</v>
      </c>
      <c r="B105" s="1" t="s">
        <v>2</v>
      </c>
      <c r="C105" s="33" t="s">
        <v>315</v>
      </c>
      <c r="D105" s="125">
        <v>270</v>
      </c>
      <c r="E105" s="1" t="s">
        <v>291</v>
      </c>
    </row>
    <row r="106" spans="1:5" x14ac:dyDescent="0.25">
      <c r="A106" s="34">
        <f t="shared" si="2"/>
        <v>30</v>
      </c>
      <c r="B106" s="1" t="s">
        <v>4</v>
      </c>
      <c r="C106" s="33" t="s">
        <v>316</v>
      </c>
      <c r="D106" s="125">
        <v>200</v>
      </c>
      <c r="E106" s="1" t="s">
        <v>291</v>
      </c>
    </row>
    <row r="107" spans="1:5" x14ac:dyDescent="0.25">
      <c r="A107" s="34">
        <f t="shared" si="2"/>
        <v>31</v>
      </c>
      <c r="B107" s="1" t="s">
        <v>4</v>
      </c>
      <c r="C107" s="33" t="s">
        <v>317</v>
      </c>
      <c r="D107" s="125">
        <f>300*2</f>
        <v>600</v>
      </c>
      <c r="E107" s="1" t="s">
        <v>291</v>
      </c>
    </row>
    <row r="108" spans="1:5" x14ac:dyDescent="0.25">
      <c r="A108" s="34">
        <f t="shared" si="2"/>
        <v>32</v>
      </c>
      <c r="B108" s="1" t="s">
        <v>4</v>
      </c>
      <c r="C108" s="33" t="s">
        <v>318</v>
      </c>
      <c r="D108" s="125">
        <v>170</v>
      </c>
      <c r="E108" s="1" t="s">
        <v>291</v>
      </c>
    </row>
    <row r="109" spans="1:5" x14ac:dyDescent="0.25">
      <c r="A109" s="34">
        <f t="shared" si="2"/>
        <v>33</v>
      </c>
      <c r="B109" s="1" t="s">
        <v>4</v>
      </c>
      <c r="C109" s="33" t="s">
        <v>319</v>
      </c>
      <c r="D109" s="125">
        <v>120</v>
      </c>
      <c r="E109" s="1" t="s">
        <v>291</v>
      </c>
    </row>
    <row r="110" spans="1:5" x14ac:dyDescent="0.25">
      <c r="A110" s="34">
        <f t="shared" si="2"/>
        <v>34</v>
      </c>
      <c r="B110" s="1" t="s">
        <v>4</v>
      </c>
      <c r="C110" s="33" t="s">
        <v>320</v>
      </c>
      <c r="D110" s="125">
        <v>220</v>
      </c>
      <c r="E110" s="1" t="s">
        <v>291</v>
      </c>
    </row>
    <row r="111" spans="1:5" x14ac:dyDescent="0.25">
      <c r="A111" s="34">
        <f t="shared" si="2"/>
        <v>35</v>
      </c>
      <c r="B111" s="1" t="s">
        <v>4</v>
      </c>
      <c r="C111" s="33" t="s">
        <v>100</v>
      </c>
      <c r="D111" s="125">
        <v>230</v>
      </c>
      <c r="E111" s="1" t="s">
        <v>0</v>
      </c>
    </row>
    <row r="112" spans="1:5" x14ac:dyDescent="0.25">
      <c r="A112" s="34">
        <f t="shared" si="2"/>
        <v>36</v>
      </c>
      <c r="B112" s="1" t="s">
        <v>4</v>
      </c>
      <c r="C112" s="33" t="s">
        <v>101</v>
      </c>
      <c r="D112" s="125">
        <v>1190</v>
      </c>
      <c r="E112" s="1" t="s">
        <v>0</v>
      </c>
    </row>
    <row r="113" spans="1:5" x14ac:dyDescent="0.25">
      <c r="A113" s="34">
        <v>37</v>
      </c>
      <c r="B113" s="1" t="s">
        <v>4</v>
      </c>
      <c r="C113" s="33" t="s">
        <v>321</v>
      </c>
      <c r="D113" s="125">
        <v>654</v>
      </c>
      <c r="E113" s="1" t="s">
        <v>291</v>
      </c>
    </row>
    <row r="114" spans="1:5" x14ac:dyDescent="0.25">
      <c r="A114" s="34">
        <v>38</v>
      </c>
      <c r="B114" s="1" t="s">
        <v>102</v>
      </c>
      <c r="C114" s="33" t="s">
        <v>322</v>
      </c>
      <c r="D114" s="125">
        <v>710</v>
      </c>
      <c r="E114" s="1" t="s">
        <v>291</v>
      </c>
    </row>
    <row r="115" spans="1:5" x14ac:dyDescent="0.25">
      <c r="A115" s="34">
        <f t="shared" si="2"/>
        <v>39</v>
      </c>
      <c r="B115" s="1" t="s">
        <v>4</v>
      </c>
      <c r="C115" s="33" t="s">
        <v>323</v>
      </c>
      <c r="D115" s="125">
        <v>80</v>
      </c>
      <c r="E115" s="1" t="s">
        <v>291</v>
      </c>
    </row>
    <row r="116" spans="1:5" x14ac:dyDescent="0.25">
      <c r="A116" s="34">
        <f t="shared" si="2"/>
        <v>40</v>
      </c>
      <c r="B116" s="1" t="s">
        <v>4</v>
      </c>
      <c r="C116" s="33" t="s">
        <v>103</v>
      </c>
      <c r="D116" s="125">
        <v>450</v>
      </c>
      <c r="E116" s="1" t="s">
        <v>0</v>
      </c>
    </row>
    <row r="117" spans="1:5" x14ac:dyDescent="0.25">
      <c r="A117" s="34">
        <f t="shared" si="2"/>
        <v>41</v>
      </c>
      <c r="B117" s="1" t="s">
        <v>4</v>
      </c>
      <c r="C117" s="33" t="s">
        <v>324</v>
      </c>
      <c r="D117" s="125">
        <v>90</v>
      </c>
      <c r="E117" s="1" t="s">
        <v>6</v>
      </c>
    </row>
    <row r="118" spans="1:5" x14ac:dyDescent="0.25">
      <c r="A118" s="34">
        <f t="shared" si="2"/>
        <v>42</v>
      </c>
      <c r="B118" s="1" t="s">
        <v>4</v>
      </c>
      <c r="C118" s="33" t="s">
        <v>325</v>
      </c>
      <c r="D118" s="125">
        <v>360</v>
      </c>
      <c r="E118" s="1" t="s">
        <v>310</v>
      </c>
    </row>
    <row r="119" spans="1:5" x14ac:dyDescent="0.25">
      <c r="A119" s="34">
        <v>43</v>
      </c>
      <c r="B119" s="1" t="s">
        <v>4</v>
      </c>
      <c r="C119" s="33" t="s">
        <v>104</v>
      </c>
      <c r="D119" s="125">
        <v>125</v>
      </c>
      <c r="E119" s="1" t="s">
        <v>6</v>
      </c>
    </row>
    <row r="120" spans="1:5" x14ac:dyDescent="0.25">
      <c r="A120" s="34">
        <v>44</v>
      </c>
      <c r="B120" s="1" t="s">
        <v>4</v>
      </c>
      <c r="C120" s="33" t="s">
        <v>105</v>
      </c>
      <c r="D120" s="125">
        <v>415</v>
      </c>
      <c r="E120" s="1" t="s">
        <v>6</v>
      </c>
    </row>
    <row r="121" spans="1:5" x14ac:dyDescent="0.25">
      <c r="A121" s="34">
        <v>45</v>
      </c>
      <c r="B121" s="1" t="s">
        <v>4</v>
      </c>
      <c r="C121" s="33" t="s">
        <v>106</v>
      </c>
      <c r="D121" s="125">
        <v>125</v>
      </c>
      <c r="E121" s="1" t="s">
        <v>6</v>
      </c>
    </row>
    <row r="122" spans="1:5" x14ac:dyDescent="0.25">
      <c r="A122" s="34">
        <v>46</v>
      </c>
      <c r="B122" s="1" t="s">
        <v>4</v>
      </c>
      <c r="C122" s="33" t="s">
        <v>107</v>
      </c>
      <c r="D122" s="125">
        <v>125</v>
      </c>
      <c r="E122" s="1" t="s">
        <v>6</v>
      </c>
    </row>
    <row r="123" spans="1:5" x14ac:dyDescent="0.25">
      <c r="A123" s="34">
        <v>47</v>
      </c>
      <c r="B123" s="1" t="s">
        <v>4</v>
      </c>
      <c r="C123" s="33" t="s">
        <v>326</v>
      </c>
      <c r="D123" s="125">
        <v>615</v>
      </c>
      <c r="E123" s="1" t="s">
        <v>291</v>
      </c>
    </row>
    <row r="124" spans="1:5" x14ac:dyDescent="0.25">
      <c r="A124" s="34">
        <v>48</v>
      </c>
      <c r="B124" s="1" t="s">
        <v>2</v>
      </c>
      <c r="C124" s="33" t="s">
        <v>108</v>
      </c>
      <c r="D124" s="125">
        <v>120</v>
      </c>
      <c r="E124" s="1" t="s">
        <v>291</v>
      </c>
    </row>
    <row r="125" spans="1:5" x14ac:dyDescent="0.25">
      <c r="A125" s="34">
        <v>49</v>
      </c>
      <c r="B125" s="1" t="s">
        <v>2</v>
      </c>
      <c r="C125" s="33" t="s">
        <v>108</v>
      </c>
      <c r="D125" s="125">
        <v>364</v>
      </c>
      <c r="E125" s="1" t="s">
        <v>0</v>
      </c>
    </row>
    <row r="126" spans="1:5" x14ac:dyDescent="0.25">
      <c r="A126" s="34">
        <v>50</v>
      </c>
      <c r="B126" s="1" t="s">
        <v>2</v>
      </c>
      <c r="C126" s="33" t="s">
        <v>108</v>
      </c>
      <c r="D126" s="125">
        <v>232</v>
      </c>
      <c r="E126" s="1" t="s">
        <v>6</v>
      </c>
    </row>
    <row r="127" spans="1:5" x14ac:dyDescent="0.25">
      <c r="A127" s="34">
        <v>51</v>
      </c>
      <c r="B127" s="1" t="s">
        <v>4</v>
      </c>
      <c r="C127" s="33" t="s">
        <v>327</v>
      </c>
      <c r="D127" s="125">
        <v>190</v>
      </c>
      <c r="E127" s="1" t="s">
        <v>291</v>
      </c>
    </row>
    <row r="128" spans="1:5" x14ac:dyDescent="0.25">
      <c r="A128" s="34">
        <v>52</v>
      </c>
      <c r="B128" s="1" t="s">
        <v>4</v>
      </c>
      <c r="C128" s="33" t="s">
        <v>328</v>
      </c>
      <c r="D128" s="125">
        <v>120</v>
      </c>
      <c r="E128" s="1" t="s">
        <v>291</v>
      </c>
    </row>
    <row r="129" spans="1:5" x14ac:dyDescent="0.25">
      <c r="A129" s="34">
        <v>53</v>
      </c>
      <c r="B129" s="44" t="s">
        <v>4</v>
      </c>
      <c r="C129" s="46" t="s">
        <v>312</v>
      </c>
      <c r="D129" s="129">
        <v>175</v>
      </c>
      <c r="E129" s="44" t="s">
        <v>291</v>
      </c>
    </row>
    <row r="130" spans="1:5" x14ac:dyDescent="0.25">
      <c r="A130" s="34">
        <v>54</v>
      </c>
      <c r="B130" s="1" t="s">
        <v>4</v>
      </c>
      <c r="C130" s="33">
        <v>10</v>
      </c>
      <c r="D130" s="125">
        <v>170</v>
      </c>
      <c r="E130" s="1" t="s">
        <v>291</v>
      </c>
    </row>
    <row r="131" spans="1:5" ht="15.75" thickBot="1" x14ac:dyDescent="0.3">
      <c r="A131" s="47">
        <f>A130+1</f>
        <v>55</v>
      </c>
      <c r="B131" s="48" t="s">
        <v>4</v>
      </c>
      <c r="C131" s="49" t="s">
        <v>329</v>
      </c>
      <c r="D131" s="130">
        <v>50</v>
      </c>
      <c r="E131" s="48" t="s">
        <v>291</v>
      </c>
    </row>
    <row r="132" spans="1:5" ht="15.75" thickBot="1" x14ac:dyDescent="0.3">
      <c r="A132" s="150" t="s">
        <v>290</v>
      </c>
      <c r="B132" s="151"/>
      <c r="C132" s="151"/>
      <c r="D132" s="127">
        <f>SUM(D77:D131)</f>
        <v>14448</v>
      </c>
      <c r="E132" s="31"/>
    </row>
    <row r="133" spans="1:5" x14ac:dyDescent="0.25">
      <c r="A133" s="42"/>
      <c r="B133" s="43"/>
      <c r="C133" s="43"/>
      <c r="D133" s="128"/>
      <c r="E133" s="43"/>
    </row>
    <row r="134" spans="1:5" x14ac:dyDescent="0.25">
      <c r="A134" s="152" t="s">
        <v>330</v>
      </c>
      <c r="B134" s="152"/>
      <c r="C134" s="152"/>
      <c r="D134" s="152"/>
      <c r="E134" s="152"/>
    </row>
    <row r="135" spans="1:5" x14ac:dyDescent="0.25">
      <c r="A135" s="50">
        <v>1</v>
      </c>
      <c r="B135" s="44" t="s">
        <v>2</v>
      </c>
      <c r="C135" s="46" t="s">
        <v>331</v>
      </c>
      <c r="D135" s="129">
        <v>390</v>
      </c>
      <c r="E135" s="44" t="s">
        <v>291</v>
      </c>
    </row>
    <row r="136" spans="1:5" x14ac:dyDescent="0.25">
      <c r="A136" s="34">
        <v>2</v>
      </c>
      <c r="B136" s="1" t="s">
        <v>82</v>
      </c>
      <c r="C136" s="33" t="s">
        <v>110</v>
      </c>
      <c r="D136" s="125">
        <v>1200</v>
      </c>
      <c r="E136" s="1" t="s">
        <v>0</v>
      </c>
    </row>
    <row r="137" spans="1:5" x14ac:dyDescent="0.25">
      <c r="A137" s="34">
        <v>3</v>
      </c>
      <c r="B137" s="1" t="s">
        <v>4</v>
      </c>
      <c r="C137" s="33" t="s">
        <v>332</v>
      </c>
      <c r="D137" s="125">
        <v>405</v>
      </c>
      <c r="E137" s="1" t="s">
        <v>291</v>
      </c>
    </row>
    <row r="138" spans="1:5" x14ac:dyDescent="0.25">
      <c r="A138" s="34">
        <v>4</v>
      </c>
      <c r="B138" s="1" t="s">
        <v>4</v>
      </c>
      <c r="C138" s="33" t="s">
        <v>333</v>
      </c>
      <c r="D138" s="125">
        <v>285</v>
      </c>
      <c r="E138" s="1" t="s">
        <v>291</v>
      </c>
    </row>
    <row r="139" spans="1:5" x14ac:dyDescent="0.25">
      <c r="A139" s="34">
        <f t="shared" ref="A139:A160" si="3">A138+1</f>
        <v>5</v>
      </c>
      <c r="B139" s="1" t="s">
        <v>4</v>
      </c>
      <c r="C139" s="33" t="s">
        <v>334</v>
      </c>
      <c r="D139" s="125">
        <v>150</v>
      </c>
      <c r="E139" s="1" t="s">
        <v>291</v>
      </c>
    </row>
    <row r="140" spans="1:5" x14ac:dyDescent="0.25">
      <c r="A140" s="34">
        <f t="shared" si="3"/>
        <v>6</v>
      </c>
      <c r="B140" s="1" t="s">
        <v>4</v>
      </c>
      <c r="C140" s="33" t="s">
        <v>335</v>
      </c>
      <c r="D140" s="125">
        <v>130</v>
      </c>
      <c r="E140" s="1" t="s">
        <v>291</v>
      </c>
    </row>
    <row r="141" spans="1:5" x14ac:dyDescent="0.25">
      <c r="A141" s="34">
        <f t="shared" si="3"/>
        <v>7</v>
      </c>
      <c r="B141" s="1" t="s">
        <v>4</v>
      </c>
      <c r="C141" s="33" t="s">
        <v>336</v>
      </c>
      <c r="D141" s="125">
        <v>220</v>
      </c>
      <c r="E141" s="1" t="s">
        <v>291</v>
      </c>
    </row>
    <row r="142" spans="1:5" x14ac:dyDescent="0.25">
      <c r="A142" s="34">
        <f t="shared" si="3"/>
        <v>8</v>
      </c>
      <c r="B142" s="1" t="s">
        <v>4</v>
      </c>
      <c r="C142" s="33" t="s">
        <v>111</v>
      </c>
      <c r="D142" s="125">
        <v>310</v>
      </c>
      <c r="E142" s="1" t="s">
        <v>291</v>
      </c>
    </row>
    <row r="143" spans="1:5" x14ac:dyDescent="0.25">
      <c r="A143" s="34">
        <f t="shared" si="3"/>
        <v>9</v>
      </c>
      <c r="B143" s="1" t="s">
        <v>4</v>
      </c>
      <c r="C143" s="33" t="s">
        <v>337</v>
      </c>
      <c r="D143" s="125">
        <v>315</v>
      </c>
      <c r="E143" s="1" t="s">
        <v>291</v>
      </c>
    </row>
    <row r="144" spans="1:5" x14ac:dyDescent="0.25">
      <c r="A144" s="34">
        <f t="shared" si="3"/>
        <v>10</v>
      </c>
      <c r="B144" s="1" t="s">
        <v>4</v>
      </c>
      <c r="C144" s="33" t="s">
        <v>338</v>
      </c>
      <c r="D144" s="125">
        <v>110</v>
      </c>
      <c r="E144" s="1" t="s">
        <v>339</v>
      </c>
    </row>
    <row r="145" spans="1:5" x14ac:dyDescent="0.25">
      <c r="A145" s="34">
        <f t="shared" si="3"/>
        <v>11</v>
      </c>
      <c r="B145" s="1" t="s">
        <v>4</v>
      </c>
      <c r="C145" s="33" t="s">
        <v>340</v>
      </c>
      <c r="D145" s="125">
        <v>380</v>
      </c>
      <c r="E145" s="1" t="s">
        <v>310</v>
      </c>
    </row>
    <row r="146" spans="1:5" x14ac:dyDescent="0.25">
      <c r="A146" s="34">
        <f t="shared" si="3"/>
        <v>12</v>
      </c>
      <c r="B146" s="1" t="s">
        <v>4</v>
      </c>
      <c r="C146" s="33" t="s">
        <v>341</v>
      </c>
      <c r="D146" s="125">
        <v>60</v>
      </c>
      <c r="E146" s="1" t="s">
        <v>291</v>
      </c>
    </row>
    <row r="147" spans="1:5" x14ac:dyDescent="0.25">
      <c r="A147" s="34">
        <f t="shared" si="3"/>
        <v>13</v>
      </c>
      <c r="B147" s="1" t="s">
        <v>4</v>
      </c>
      <c r="C147" s="33" t="s">
        <v>342</v>
      </c>
      <c r="D147" s="125">
        <v>170</v>
      </c>
      <c r="E147" s="1" t="s">
        <v>291</v>
      </c>
    </row>
    <row r="148" spans="1:5" x14ac:dyDescent="0.25">
      <c r="A148" s="34">
        <f t="shared" si="3"/>
        <v>14</v>
      </c>
      <c r="B148" s="1" t="s">
        <v>4</v>
      </c>
      <c r="C148" s="33" t="s">
        <v>343</v>
      </c>
      <c r="D148" s="125">
        <v>100</v>
      </c>
      <c r="E148" s="1" t="s">
        <v>6</v>
      </c>
    </row>
    <row r="149" spans="1:5" x14ac:dyDescent="0.25">
      <c r="A149" s="34">
        <f t="shared" si="3"/>
        <v>15</v>
      </c>
      <c r="B149" s="1" t="s">
        <v>4</v>
      </c>
      <c r="C149" s="33" t="s">
        <v>344</v>
      </c>
      <c r="D149" s="125">
        <v>140</v>
      </c>
      <c r="E149" s="1" t="s">
        <v>6</v>
      </c>
    </row>
    <row r="150" spans="1:5" x14ac:dyDescent="0.25">
      <c r="A150" s="34">
        <f t="shared" si="3"/>
        <v>16</v>
      </c>
      <c r="B150" s="1" t="s">
        <v>4</v>
      </c>
      <c r="C150" s="33" t="s">
        <v>112</v>
      </c>
      <c r="D150" s="125">
        <v>200</v>
      </c>
      <c r="E150" s="1" t="s">
        <v>6</v>
      </c>
    </row>
    <row r="151" spans="1:5" x14ac:dyDescent="0.25">
      <c r="A151" s="34">
        <f t="shared" si="3"/>
        <v>17</v>
      </c>
      <c r="B151" s="1" t="s">
        <v>4</v>
      </c>
      <c r="C151" s="33" t="s">
        <v>345</v>
      </c>
      <c r="D151" s="125">
        <v>150</v>
      </c>
      <c r="E151" s="1" t="s">
        <v>6</v>
      </c>
    </row>
    <row r="152" spans="1:5" x14ac:dyDescent="0.25">
      <c r="A152" s="34">
        <f t="shared" si="3"/>
        <v>18</v>
      </c>
      <c r="B152" s="1" t="s">
        <v>4</v>
      </c>
      <c r="C152" s="33" t="s">
        <v>346</v>
      </c>
      <c r="D152" s="125">
        <v>175</v>
      </c>
      <c r="E152" s="1" t="s">
        <v>6</v>
      </c>
    </row>
    <row r="153" spans="1:5" x14ac:dyDescent="0.25">
      <c r="A153" s="34">
        <f t="shared" si="3"/>
        <v>19</v>
      </c>
      <c r="B153" s="1" t="s">
        <v>4</v>
      </c>
      <c r="C153" s="33" t="s">
        <v>347</v>
      </c>
      <c r="D153" s="125">
        <v>240</v>
      </c>
      <c r="E153" s="1" t="s">
        <v>0</v>
      </c>
    </row>
    <row r="154" spans="1:5" x14ac:dyDescent="0.25">
      <c r="A154" s="34">
        <v>20</v>
      </c>
      <c r="B154" s="1" t="s">
        <v>4</v>
      </c>
      <c r="C154" s="33" t="s">
        <v>113</v>
      </c>
      <c r="D154" s="125">
        <v>560</v>
      </c>
      <c r="E154" s="1" t="s">
        <v>6</v>
      </c>
    </row>
    <row r="155" spans="1:5" x14ac:dyDescent="0.25">
      <c r="A155" s="34">
        <v>21</v>
      </c>
      <c r="B155" s="1" t="s">
        <v>4</v>
      </c>
      <c r="C155" s="33" t="s">
        <v>114</v>
      </c>
      <c r="D155" s="125">
        <v>155</v>
      </c>
      <c r="E155" s="1" t="s">
        <v>6</v>
      </c>
    </row>
    <row r="156" spans="1:5" x14ac:dyDescent="0.25">
      <c r="A156" s="34">
        <v>22</v>
      </c>
      <c r="B156" s="1" t="s">
        <v>348</v>
      </c>
      <c r="C156" s="33" t="s">
        <v>349</v>
      </c>
      <c r="D156" s="125">
        <v>360</v>
      </c>
      <c r="E156" s="1" t="s">
        <v>6</v>
      </c>
    </row>
    <row r="157" spans="1:5" x14ac:dyDescent="0.25">
      <c r="A157" s="34">
        <v>23</v>
      </c>
      <c r="B157" s="1" t="s">
        <v>4</v>
      </c>
      <c r="C157" s="33" t="s">
        <v>350</v>
      </c>
      <c r="D157" s="125">
        <v>115</v>
      </c>
      <c r="E157" s="1" t="s">
        <v>6</v>
      </c>
    </row>
    <row r="158" spans="1:5" x14ac:dyDescent="0.25">
      <c r="A158" s="34">
        <f t="shared" si="3"/>
        <v>24</v>
      </c>
      <c r="B158" s="1" t="s">
        <v>4</v>
      </c>
      <c r="C158" s="33" t="s">
        <v>351</v>
      </c>
      <c r="D158" s="125">
        <v>180</v>
      </c>
      <c r="E158" s="1" t="s">
        <v>6</v>
      </c>
    </row>
    <row r="159" spans="1:5" x14ac:dyDescent="0.25">
      <c r="A159" s="34">
        <f t="shared" si="3"/>
        <v>25</v>
      </c>
      <c r="B159" s="1" t="s">
        <v>4</v>
      </c>
      <c r="C159" s="33" t="s">
        <v>352</v>
      </c>
      <c r="D159" s="125">
        <v>180</v>
      </c>
      <c r="E159" s="1" t="s">
        <v>6</v>
      </c>
    </row>
    <row r="160" spans="1:5" ht="15.75" thickBot="1" x14ac:dyDescent="0.3">
      <c r="A160" s="34">
        <f t="shared" si="3"/>
        <v>26</v>
      </c>
      <c r="B160" s="1" t="s">
        <v>4</v>
      </c>
      <c r="C160" s="33" t="s">
        <v>115</v>
      </c>
      <c r="D160" s="125">
        <v>760</v>
      </c>
      <c r="E160" s="1" t="s">
        <v>0</v>
      </c>
    </row>
    <row r="161" spans="1:5" ht="15.75" thickBot="1" x14ac:dyDescent="0.3">
      <c r="A161" s="150" t="s">
        <v>290</v>
      </c>
      <c r="B161" s="151"/>
      <c r="C161" s="151"/>
      <c r="D161" s="127">
        <f>SUM(D135:D160)</f>
        <v>7440</v>
      </c>
      <c r="E161" s="31"/>
    </row>
    <row r="162" spans="1:5" x14ac:dyDescent="0.25">
      <c r="A162" s="42"/>
      <c r="B162" s="43"/>
      <c r="C162" s="43"/>
      <c r="D162" s="128"/>
      <c r="E162" s="43"/>
    </row>
    <row r="163" spans="1:5" x14ac:dyDescent="0.25">
      <c r="A163" s="152" t="s">
        <v>353</v>
      </c>
      <c r="B163" s="152"/>
      <c r="C163" s="152"/>
      <c r="D163" s="152"/>
      <c r="E163" s="152"/>
    </row>
    <row r="164" spans="1:5" x14ac:dyDescent="0.25">
      <c r="A164" s="34">
        <v>1</v>
      </c>
      <c r="B164" s="1" t="s">
        <v>4</v>
      </c>
      <c r="C164" s="33" t="s">
        <v>354</v>
      </c>
      <c r="D164" s="125">
        <v>560</v>
      </c>
      <c r="E164" s="1" t="s">
        <v>291</v>
      </c>
    </row>
    <row r="165" spans="1:5" x14ac:dyDescent="0.25">
      <c r="A165" s="34">
        <v>2</v>
      </c>
      <c r="B165" s="1" t="s">
        <v>4</v>
      </c>
      <c r="C165" s="33" t="s">
        <v>355</v>
      </c>
      <c r="D165" s="125">
        <v>250</v>
      </c>
      <c r="E165" s="1" t="s">
        <v>291</v>
      </c>
    </row>
    <row r="166" spans="1:5" x14ac:dyDescent="0.25">
      <c r="A166" s="34">
        <f t="shared" ref="A166:A170" si="4">A165+1</f>
        <v>3</v>
      </c>
      <c r="B166" s="1" t="s">
        <v>4</v>
      </c>
      <c r="C166" s="33" t="s">
        <v>356</v>
      </c>
      <c r="D166" s="125">
        <v>420</v>
      </c>
      <c r="E166" s="1" t="s">
        <v>291</v>
      </c>
    </row>
    <row r="167" spans="1:5" x14ac:dyDescent="0.25">
      <c r="A167" s="34">
        <f t="shared" si="4"/>
        <v>4</v>
      </c>
      <c r="B167" s="1" t="s">
        <v>4</v>
      </c>
      <c r="C167" s="33" t="s">
        <v>357</v>
      </c>
      <c r="D167" s="125">
        <v>300</v>
      </c>
      <c r="E167" s="1" t="s">
        <v>291</v>
      </c>
    </row>
    <row r="168" spans="1:5" x14ac:dyDescent="0.25">
      <c r="A168" s="34">
        <f t="shared" si="4"/>
        <v>5</v>
      </c>
      <c r="B168" s="1" t="s">
        <v>4</v>
      </c>
      <c r="C168" s="33" t="s">
        <v>358</v>
      </c>
      <c r="D168" s="125">
        <v>810</v>
      </c>
      <c r="E168" s="1" t="s">
        <v>291</v>
      </c>
    </row>
    <row r="169" spans="1:5" x14ac:dyDescent="0.25">
      <c r="A169" s="34">
        <f t="shared" si="4"/>
        <v>6</v>
      </c>
      <c r="B169" s="1" t="s">
        <v>4</v>
      </c>
      <c r="C169" s="33" t="s">
        <v>359</v>
      </c>
      <c r="D169" s="125">
        <v>410</v>
      </c>
      <c r="E169" s="1" t="s">
        <v>291</v>
      </c>
    </row>
    <row r="170" spans="1:5" x14ac:dyDescent="0.25">
      <c r="A170" s="34">
        <f t="shared" si="4"/>
        <v>7</v>
      </c>
      <c r="B170" s="1" t="s">
        <v>4</v>
      </c>
      <c r="C170" s="33" t="s">
        <v>360</v>
      </c>
      <c r="D170" s="125">
        <v>200</v>
      </c>
      <c r="E170" s="1" t="s">
        <v>6</v>
      </c>
    </row>
    <row r="171" spans="1:5" x14ac:dyDescent="0.25">
      <c r="A171" s="34">
        <v>8</v>
      </c>
      <c r="B171" s="1" t="s">
        <v>4</v>
      </c>
      <c r="C171" s="33" t="s">
        <v>361</v>
      </c>
      <c r="D171" s="125">
        <v>175</v>
      </c>
      <c r="E171" s="1" t="s">
        <v>291</v>
      </c>
    </row>
    <row r="172" spans="1:5" x14ac:dyDescent="0.25">
      <c r="A172" s="34">
        <v>9</v>
      </c>
      <c r="B172" s="1" t="s">
        <v>82</v>
      </c>
      <c r="C172" s="33" t="s">
        <v>117</v>
      </c>
      <c r="D172" s="125">
        <v>1020</v>
      </c>
      <c r="E172" s="1" t="s">
        <v>0</v>
      </c>
    </row>
    <row r="173" spans="1:5" ht="15.75" thickBot="1" x14ac:dyDescent="0.3">
      <c r="A173" s="34">
        <v>10</v>
      </c>
      <c r="B173" s="1" t="s">
        <v>4</v>
      </c>
      <c r="C173" s="33" t="s">
        <v>362</v>
      </c>
      <c r="D173" s="125">
        <v>180</v>
      </c>
      <c r="E173" s="1" t="s">
        <v>291</v>
      </c>
    </row>
    <row r="174" spans="1:5" ht="15.75" thickBot="1" x14ac:dyDescent="0.3">
      <c r="A174" s="150" t="s">
        <v>290</v>
      </c>
      <c r="B174" s="151"/>
      <c r="C174" s="151"/>
      <c r="D174" s="127">
        <f>SUM(D164:D173)</f>
        <v>4325</v>
      </c>
      <c r="E174" s="31"/>
    </row>
    <row r="175" spans="1:5" x14ac:dyDescent="0.25">
      <c r="A175" s="42"/>
      <c r="B175" s="43"/>
      <c r="C175" s="43"/>
      <c r="D175" s="128"/>
      <c r="E175" s="43"/>
    </row>
    <row r="176" spans="1:5" x14ac:dyDescent="0.25">
      <c r="A176" s="152" t="s">
        <v>363</v>
      </c>
      <c r="B176" s="152"/>
      <c r="C176" s="152"/>
      <c r="D176" s="152"/>
      <c r="E176" s="152"/>
    </row>
    <row r="177" spans="1:5" x14ac:dyDescent="0.25">
      <c r="A177" s="34">
        <v>1</v>
      </c>
      <c r="B177" s="1" t="s">
        <v>4</v>
      </c>
      <c r="C177" s="33" t="s">
        <v>118</v>
      </c>
      <c r="D177" s="125">
        <v>615</v>
      </c>
      <c r="E177" s="1" t="s">
        <v>0</v>
      </c>
    </row>
    <row r="178" spans="1:5" x14ac:dyDescent="0.25">
      <c r="A178" s="34">
        <v>2</v>
      </c>
      <c r="B178" s="1" t="s">
        <v>82</v>
      </c>
      <c r="C178" s="33" t="s">
        <v>120</v>
      </c>
      <c r="D178" s="125">
        <v>1235</v>
      </c>
      <c r="E178" s="1" t="s">
        <v>0</v>
      </c>
    </row>
    <row r="179" spans="1:5" x14ac:dyDescent="0.25">
      <c r="A179" s="34">
        <f t="shared" ref="A179:A192" si="5">A178+1</f>
        <v>3</v>
      </c>
      <c r="B179" s="1" t="s">
        <v>21</v>
      </c>
      <c r="C179" s="33" t="s">
        <v>364</v>
      </c>
      <c r="D179" s="126">
        <v>670</v>
      </c>
      <c r="E179" s="1" t="s">
        <v>291</v>
      </c>
    </row>
    <row r="180" spans="1:5" x14ac:dyDescent="0.25">
      <c r="A180" s="34">
        <f t="shared" si="5"/>
        <v>4</v>
      </c>
      <c r="B180" s="1" t="s">
        <v>4</v>
      </c>
      <c r="C180" s="33" t="s">
        <v>121</v>
      </c>
      <c r="D180" s="125">
        <v>170</v>
      </c>
      <c r="E180" s="1" t="s">
        <v>0</v>
      </c>
    </row>
    <row r="181" spans="1:5" x14ac:dyDescent="0.25">
      <c r="A181" s="34">
        <v>5</v>
      </c>
      <c r="B181" s="1" t="s">
        <v>4</v>
      </c>
      <c r="C181" s="33" t="s">
        <v>122</v>
      </c>
      <c r="D181" s="125">
        <v>140</v>
      </c>
      <c r="E181" s="1" t="s">
        <v>6</v>
      </c>
    </row>
    <row r="182" spans="1:5" x14ac:dyDescent="0.25">
      <c r="A182" s="34">
        <v>6</v>
      </c>
      <c r="B182" s="1" t="s">
        <v>4</v>
      </c>
      <c r="C182" s="33" t="s">
        <v>123</v>
      </c>
      <c r="D182" s="125">
        <v>230</v>
      </c>
      <c r="E182" s="1" t="s">
        <v>0</v>
      </c>
    </row>
    <row r="183" spans="1:5" x14ac:dyDescent="0.25">
      <c r="A183" s="34">
        <f t="shared" si="5"/>
        <v>7</v>
      </c>
      <c r="B183" s="1" t="s">
        <v>21</v>
      </c>
      <c r="C183" s="33" t="s">
        <v>365</v>
      </c>
      <c r="D183" s="125">
        <v>80</v>
      </c>
      <c r="E183" s="1" t="s">
        <v>291</v>
      </c>
    </row>
    <row r="184" spans="1:5" x14ac:dyDescent="0.25">
      <c r="A184" s="34">
        <f t="shared" si="5"/>
        <v>8</v>
      </c>
      <c r="B184" s="1" t="s">
        <v>4</v>
      </c>
      <c r="C184" s="33" t="s">
        <v>366</v>
      </c>
      <c r="D184" s="125">
        <v>50</v>
      </c>
      <c r="E184" s="1" t="s">
        <v>291</v>
      </c>
    </row>
    <row r="185" spans="1:5" x14ac:dyDescent="0.25">
      <c r="A185" s="34">
        <f t="shared" si="5"/>
        <v>9</v>
      </c>
      <c r="B185" s="1" t="s">
        <v>4</v>
      </c>
      <c r="C185" s="33" t="s">
        <v>124</v>
      </c>
      <c r="D185" s="125">
        <v>110</v>
      </c>
      <c r="E185" s="1" t="s">
        <v>0</v>
      </c>
    </row>
    <row r="186" spans="1:5" x14ac:dyDescent="0.25">
      <c r="A186" s="34">
        <f t="shared" si="5"/>
        <v>10</v>
      </c>
      <c r="B186" s="1" t="s">
        <v>4</v>
      </c>
      <c r="C186" s="33" t="s">
        <v>367</v>
      </c>
      <c r="D186" s="125">
        <v>100</v>
      </c>
      <c r="E186" s="1" t="s">
        <v>291</v>
      </c>
    </row>
    <row r="187" spans="1:5" x14ac:dyDescent="0.25">
      <c r="A187" s="34">
        <f t="shared" si="5"/>
        <v>11</v>
      </c>
      <c r="B187" s="1" t="s">
        <v>4</v>
      </c>
      <c r="C187" s="33" t="s">
        <v>368</v>
      </c>
      <c r="D187" s="125">
        <v>75</v>
      </c>
      <c r="E187" s="1" t="s">
        <v>291</v>
      </c>
    </row>
    <row r="188" spans="1:5" x14ac:dyDescent="0.25">
      <c r="A188" s="34">
        <f t="shared" si="5"/>
        <v>12</v>
      </c>
      <c r="B188" s="1" t="s">
        <v>4</v>
      </c>
      <c r="C188" s="33" t="s">
        <v>369</v>
      </c>
      <c r="D188" s="125">
        <v>570</v>
      </c>
      <c r="E188" s="1" t="s">
        <v>291</v>
      </c>
    </row>
    <row r="189" spans="1:5" x14ac:dyDescent="0.25">
      <c r="A189" s="34">
        <f>A188+1</f>
        <v>13</v>
      </c>
      <c r="B189" s="1" t="s">
        <v>4</v>
      </c>
      <c r="C189" s="33" t="s">
        <v>370</v>
      </c>
      <c r="D189" s="125">
        <v>80</v>
      </c>
      <c r="E189" s="1" t="s">
        <v>6</v>
      </c>
    </row>
    <row r="190" spans="1:5" x14ac:dyDescent="0.25">
      <c r="A190" s="34">
        <f t="shared" si="5"/>
        <v>14</v>
      </c>
      <c r="B190" s="1" t="s">
        <v>4</v>
      </c>
      <c r="C190" s="33" t="s">
        <v>371</v>
      </c>
      <c r="D190" s="125">
        <v>190</v>
      </c>
      <c r="E190" s="1" t="s">
        <v>6</v>
      </c>
    </row>
    <row r="191" spans="1:5" x14ac:dyDescent="0.25">
      <c r="A191" s="34">
        <f t="shared" si="5"/>
        <v>15</v>
      </c>
      <c r="B191" s="1" t="s">
        <v>4</v>
      </c>
      <c r="C191" s="33" t="s">
        <v>372</v>
      </c>
      <c r="D191" s="125">
        <v>200</v>
      </c>
      <c r="E191" s="1" t="s">
        <v>291</v>
      </c>
    </row>
    <row r="192" spans="1:5" ht="15.75" thickBot="1" x14ac:dyDescent="0.3">
      <c r="A192" s="34">
        <f t="shared" si="5"/>
        <v>16</v>
      </c>
      <c r="B192" s="1" t="s">
        <v>4</v>
      </c>
      <c r="C192" s="33" t="s">
        <v>373</v>
      </c>
      <c r="D192" s="125">
        <v>165</v>
      </c>
      <c r="E192" s="1" t="s">
        <v>291</v>
      </c>
    </row>
    <row r="193" spans="1:5" ht="15.75" thickBot="1" x14ac:dyDescent="0.3">
      <c r="A193" s="150" t="s">
        <v>290</v>
      </c>
      <c r="B193" s="151"/>
      <c r="C193" s="151"/>
      <c r="D193" s="127">
        <f>SUM(D177:D192)</f>
        <v>4680</v>
      </c>
      <c r="E193" s="31"/>
    </row>
    <row r="194" spans="1:5" x14ac:dyDescent="0.25">
      <c r="A194" s="42"/>
      <c r="B194" s="43"/>
      <c r="C194" s="43"/>
      <c r="D194" s="128"/>
      <c r="E194" s="43"/>
    </row>
    <row r="195" spans="1:5" x14ac:dyDescent="0.25">
      <c r="A195" s="152" t="s">
        <v>374</v>
      </c>
      <c r="B195" s="152"/>
      <c r="C195" s="152"/>
      <c r="D195" s="152"/>
      <c r="E195" s="152"/>
    </row>
    <row r="196" spans="1:5" x14ac:dyDescent="0.25">
      <c r="A196" s="34">
        <v>1</v>
      </c>
      <c r="B196" s="44" t="s">
        <v>348</v>
      </c>
      <c r="C196" s="46" t="s">
        <v>375</v>
      </c>
      <c r="D196" s="129">
        <v>155</v>
      </c>
      <c r="E196" s="44" t="s">
        <v>291</v>
      </c>
    </row>
    <row r="197" spans="1:5" x14ac:dyDescent="0.25">
      <c r="A197" s="34">
        <f t="shared" ref="A197:A201" si="6">A196+1</f>
        <v>2</v>
      </c>
      <c r="B197" s="1" t="s">
        <v>4</v>
      </c>
      <c r="C197" s="33" t="s">
        <v>126</v>
      </c>
      <c r="D197" s="125">
        <v>365</v>
      </c>
      <c r="E197" s="1" t="s">
        <v>0</v>
      </c>
    </row>
    <row r="198" spans="1:5" x14ac:dyDescent="0.25">
      <c r="A198" s="34">
        <f t="shared" si="6"/>
        <v>3</v>
      </c>
      <c r="B198" s="1" t="s">
        <v>4</v>
      </c>
      <c r="C198" s="33" t="s">
        <v>376</v>
      </c>
      <c r="D198" s="125">
        <v>130</v>
      </c>
      <c r="E198" s="1" t="s">
        <v>291</v>
      </c>
    </row>
    <row r="199" spans="1:5" x14ac:dyDescent="0.25">
      <c r="A199" s="34">
        <f t="shared" si="6"/>
        <v>4</v>
      </c>
      <c r="B199" s="1" t="s">
        <v>4</v>
      </c>
      <c r="C199" s="33" t="s">
        <v>127</v>
      </c>
      <c r="D199" s="125">
        <v>300</v>
      </c>
      <c r="E199" s="1" t="s">
        <v>6</v>
      </c>
    </row>
    <row r="200" spans="1:5" x14ac:dyDescent="0.25">
      <c r="A200" s="34">
        <f t="shared" si="6"/>
        <v>5</v>
      </c>
      <c r="B200" s="1" t="s">
        <v>4</v>
      </c>
      <c r="C200" s="33" t="s">
        <v>377</v>
      </c>
      <c r="D200" s="125">
        <v>225</v>
      </c>
      <c r="E200" s="1" t="s">
        <v>291</v>
      </c>
    </row>
    <row r="201" spans="1:5" x14ac:dyDescent="0.25">
      <c r="A201" s="34">
        <f t="shared" si="6"/>
        <v>6</v>
      </c>
      <c r="B201" s="1" t="s">
        <v>4</v>
      </c>
      <c r="C201" s="33" t="s">
        <v>378</v>
      </c>
      <c r="D201" s="125">
        <v>350</v>
      </c>
      <c r="E201" s="1" t="s">
        <v>291</v>
      </c>
    </row>
    <row r="202" spans="1:5" x14ac:dyDescent="0.25">
      <c r="A202" s="34">
        <v>7</v>
      </c>
      <c r="B202" s="1" t="s">
        <v>4</v>
      </c>
      <c r="C202" s="33" t="s">
        <v>128</v>
      </c>
      <c r="D202" s="125">
        <v>510</v>
      </c>
      <c r="E202" s="1" t="s">
        <v>0</v>
      </c>
    </row>
    <row r="203" spans="1:5" x14ac:dyDescent="0.25">
      <c r="A203" s="34">
        <v>8</v>
      </c>
      <c r="B203" s="1" t="s">
        <v>4</v>
      </c>
      <c r="C203" s="33" t="s">
        <v>379</v>
      </c>
      <c r="D203" s="125">
        <v>300</v>
      </c>
      <c r="E203" s="1" t="s">
        <v>6</v>
      </c>
    </row>
    <row r="204" spans="1:5" x14ac:dyDescent="0.25">
      <c r="A204" s="34">
        <v>9</v>
      </c>
      <c r="B204" s="1" t="s">
        <v>4</v>
      </c>
      <c r="C204" s="33" t="s">
        <v>380</v>
      </c>
      <c r="D204" s="125">
        <v>180</v>
      </c>
      <c r="E204" s="1" t="s">
        <v>291</v>
      </c>
    </row>
    <row r="205" spans="1:5" ht="15.75" thickBot="1" x14ac:dyDescent="0.3">
      <c r="A205" s="34">
        <v>10</v>
      </c>
      <c r="B205" s="51" t="s">
        <v>4</v>
      </c>
      <c r="C205" s="52" t="s">
        <v>381</v>
      </c>
      <c r="D205" s="131">
        <v>220</v>
      </c>
      <c r="E205" s="51" t="s">
        <v>291</v>
      </c>
    </row>
    <row r="206" spans="1:5" ht="15.75" thickBot="1" x14ac:dyDescent="0.3">
      <c r="A206" s="150" t="s">
        <v>290</v>
      </c>
      <c r="B206" s="151"/>
      <c r="C206" s="151"/>
      <c r="D206" s="127">
        <f>SUM(D196:D205)</f>
        <v>2735</v>
      </c>
      <c r="E206" s="31"/>
    </row>
    <row r="207" spans="1:5" x14ac:dyDescent="0.25">
      <c r="A207" s="42"/>
      <c r="B207" s="43"/>
      <c r="C207" s="43"/>
      <c r="D207" s="128"/>
      <c r="E207" s="43"/>
    </row>
    <row r="208" spans="1:5" ht="15.75" thickBot="1" x14ac:dyDescent="0.3">
      <c r="A208" s="152" t="s">
        <v>382</v>
      </c>
      <c r="B208" s="152"/>
      <c r="C208" s="152"/>
      <c r="D208" s="152"/>
      <c r="E208" s="152"/>
    </row>
    <row r="209" spans="1:5" ht="22.5" x14ac:dyDescent="0.25">
      <c r="A209" s="54">
        <v>1</v>
      </c>
      <c r="B209" s="36" t="s">
        <v>136</v>
      </c>
      <c r="C209" s="55" t="s">
        <v>383</v>
      </c>
      <c r="D209" s="124">
        <v>14300</v>
      </c>
      <c r="E209" s="36" t="s">
        <v>0</v>
      </c>
    </row>
    <row r="210" spans="1:5" x14ac:dyDescent="0.25">
      <c r="A210" s="56">
        <v>2</v>
      </c>
      <c r="B210" s="1" t="s">
        <v>2</v>
      </c>
      <c r="C210" s="35" t="s">
        <v>384</v>
      </c>
      <c r="D210" s="125">
        <v>160</v>
      </c>
      <c r="E210" s="1" t="s">
        <v>385</v>
      </c>
    </row>
    <row r="211" spans="1:5" x14ac:dyDescent="0.25">
      <c r="A211" s="56">
        <v>3</v>
      </c>
      <c r="B211" s="1" t="s">
        <v>102</v>
      </c>
      <c r="C211" s="35" t="s">
        <v>386</v>
      </c>
      <c r="D211" s="125">
        <v>1190</v>
      </c>
      <c r="E211" s="1" t="s">
        <v>291</v>
      </c>
    </row>
    <row r="212" spans="1:5" x14ac:dyDescent="0.25">
      <c r="A212" s="56">
        <v>4</v>
      </c>
      <c r="B212" s="1" t="s">
        <v>2</v>
      </c>
      <c r="C212" s="35" t="s">
        <v>387</v>
      </c>
      <c r="D212" s="125">
        <v>140</v>
      </c>
      <c r="E212" s="1" t="s">
        <v>291</v>
      </c>
    </row>
    <row r="213" spans="1:5" x14ac:dyDescent="0.25">
      <c r="A213" s="56">
        <v>5</v>
      </c>
      <c r="B213" s="1" t="s">
        <v>2</v>
      </c>
      <c r="C213" s="35" t="s">
        <v>388</v>
      </c>
      <c r="D213" s="125">
        <v>160</v>
      </c>
      <c r="E213" s="1" t="s">
        <v>291</v>
      </c>
    </row>
    <row r="214" spans="1:5" x14ac:dyDescent="0.25">
      <c r="A214" s="56">
        <v>6</v>
      </c>
      <c r="B214" s="1" t="s">
        <v>2</v>
      </c>
      <c r="C214" s="35" t="s">
        <v>389</v>
      </c>
      <c r="D214" s="125">
        <v>170</v>
      </c>
      <c r="E214" s="1" t="s">
        <v>291</v>
      </c>
    </row>
    <row r="215" spans="1:5" x14ac:dyDescent="0.25">
      <c r="A215" s="56">
        <v>7</v>
      </c>
      <c r="B215" s="1" t="s">
        <v>102</v>
      </c>
      <c r="C215" s="35" t="s">
        <v>390</v>
      </c>
      <c r="D215" s="125">
        <v>170</v>
      </c>
      <c r="E215" s="1" t="s">
        <v>291</v>
      </c>
    </row>
    <row r="216" spans="1:5" x14ac:dyDescent="0.25">
      <c r="A216" s="56">
        <v>8</v>
      </c>
      <c r="B216" s="1" t="s">
        <v>2</v>
      </c>
      <c r="C216" s="35" t="s">
        <v>391</v>
      </c>
      <c r="D216" s="125">
        <v>220</v>
      </c>
      <c r="E216" s="1" t="s">
        <v>291</v>
      </c>
    </row>
    <row r="217" spans="1:5" x14ac:dyDescent="0.25">
      <c r="A217" s="56">
        <v>9</v>
      </c>
      <c r="B217" s="1" t="s">
        <v>102</v>
      </c>
      <c r="C217" s="35" t="s">
        <v>386</v>
      </c>
      <c r="D217" s="125">
        <v>120</v>
      </c>
      <c r="E217" s="1" t="s">
        <v>385</v>
      </c>
    </row>
    <row r="218" spans="1:5" x14ac:dyDescent="0.25">
      <c r="A218" s="56">
        <v>10</v>
      </c>
      <c r="B218" s="1" t="s">
        <v>2</v>
      </c>
      <c r="C218" s="35" t="s">
        <v>392</v>
      </c>
      <c r="D218" s="125">
        <v>240</v>
      </c>
      <c r="E218" s="1" t="s">
        <v>291</v>
      </c>
    </row>
    <row r="219" spans="1:5" x14ac:dyDescent="0.25">
      <c r="A219" s="56">
        <v>11</v>
      </c>
      <c r="B219" s="1" t="s">
        <v>136</v>
      </c>
      <c r="C219" s="35" t="s">
        <v>393</v>
      </c>
      <c r="D219" s="125">
        <f>D218</f>
        <v>240</v>
      </c>
      <c r="E219" s="1" t="s">
        <v>291</v>
      </c>
    </row>
    <row r="220" spans="1:5" x14ac:dyDescent="0.25">
      <c r="A220" s="56">
        <v>12</v>
      </c>
      <c r="B220" s="1" t="s">
        <v>136</v>
      </c>
      <c r="C220" s="57" t="s">
        <v>394</v>
      </c>
      <c r="D220" s="125">
        <v>750</v>
      </c>
      <c r="E220" s="1" t="s">
        <v>291</v>
      </c>
    </row>
    <row r="221" spans="1:5" x14ac:dyDescent="0.25">
      <c r="A221" s="56">
        <v>13</v>
      </c>
      <c r="B221" s="1" t="s">
        <v>136</v>
      </c>
      <c r="C221" s="35" t="s">
        <v>395</v>
      </c>
      <c r="D221" s="125">
        <v>650</v>
      </c>
      <c r="E221" s="1" t="s">
        <v>291</v>
      </c>
    </row>
    <row r="222" spans="1:5" x14ac:dyDescent="0.25">
      <c r="A222" s="56">
        <v>14</v>
      </c>
      <c r="B222" s="1" t="s">
        <v>136</v>
      </c>
      <c r="C222" s="35" t="s">
        <v>396</v>
      </c>
      <c r="D222" s="125">
        <f>D236</f>
        <v>120</v>
      </c>
      <c r="E222" s="1" t="s">
        <v>291</v>
      </c>
    </row>
    <row r="223" spans="1:5" x14ac:dyDescent="0.25">
      <c r="A223" s="56">
        <v>15</v>
      </c>
      <c r="B223" s="1" t="s">
        <v>102</v>
      </c>
      <c r="C223" s="35" t="s">
        <v>397</v>
      </c>
      <c r="D223" s="125">
        <v>275</v>
      </c>
      <c r="E223" s="1" t="s">
        <v>291</v>
      </c>
    </row>
    <row r="224" spans="1:5" x14ac:dyDescent="0.25">
      <c r="A224" s="56">
        <v>16</v>
      </c>
      <c r="B224" s="1" t="s">
        <v>102</v>
      </c>
      <c r="C224" s="35" t="s">
        <v>398</v>
      </c>
      <c r="D224" s="125">
        <v>330</v>
      </c>
      <c r="E224" s="1" t="s">
        <v>291</v>
      </c>
    </row>
    <row r="225" spans="1:5" x14ac:dyDescent="0.25">
      <c r="A225" s="56">
        <v>17</v>
      </c>
      <c r="B225" s="1" t="s">
        <v>2</v>
      </c>
      <c r="C225" s="35" t="s">
        <v>399</v>
      </c>
      <c r="D225" s="125">
        <v>340</v>
      </c>
      <c r="E225" s="1" t="s">
        <v>6</v>
      </c>
    </row>
    <row r="226" spans="1:5" x14ac:dyDescent="0.25">
      <c r="A226" s="56">
        <v>18</v>
      </c>
      <c r="B226" s="1" t="s">
        <v>2</v>
      </c>
      <c r="C226" s="35" t="s">
        <v>400</v>
      </c>
      <c r="D226" s="125">
        <v>395</v>
      </c>
      <c r="E226" s="1" t="s">
        <v>6</v>
      </c>
    </row>
    <row r="227" spans="1:5" x14ac:dyDescent="0.25">
      <c r="A227" s="56">
        <v>19</v>
      </c>
      <c r="B227" s="1" t="s">
        <v>2</v>
      </c>
      <c r="C227" s="35" t="s">
        <v>401</v>
      </c>
      <c r="D227" s="125">
        <v>610</v>
      </c>
      <c r="E227" s="1" t="s">
        <v>291</v>
      </c>
    </row>
    <row r="228" spans="1:5" x14ac:dyDescent="0.25">
      <c r="A228" s="56">
        <v>20</v>
      </c>
      <c r="B228" s="1" t="s">
        <v>2</v>
      </c>
      <c r="C228" s="35" t="s">
        <v>402</v>
      </c>
      <c r="D228" s="125">
        <v>110</v>
      </c>
      <c r="E228" s="1" t="s">
        <v>291</v>
      </c>
    </row>
    <row r="229" spans="1:5" x14ac:dyDescent="0.25">
      <c r="A229" s="56">
        <v>21</v>
      </c>
      <c r="B229" s="1" t="s">
        <v>2</v>
      </c>
      <c r="C229" s="35" t="s">
        <v>403</v>
      </c>
      <c r="D229" s="125">
        <v>110</v>
      </c>
      <c r="E229" s="1" t="s">
        <v>291</v>
      </c>
    </row>
    <row r="230" spans="1:5" x14ac:dyDescent="0.25">
      <c r="A230" s="56">
        <v>22</v>
      </c>
      <c r="B230" s="1" t="s">
        <v>2</v>
      </c>
      <c r="C230" s="35" t="s">
        <v>404</v>
      </c>
      <c r="D230" s="125">
        <v>110</v>
      </c>
      <c r="E230" s="1" t="s">
        <v>291</v>
      </c>
    </row>
    <row r="231" spans="1:5" x14ac:dyDescent="0.25">
      <c r="A231" s="56">
        <v>23</v>
      </c>
      <c r="B231" s="1" t="s">
        <v>2</v>
      </c>
      <c r="C231" s="35" t="s">
        <v>405</v>
      </c>
      <c r="D231" s="125">
        <v>110</v>
      </c>
      <c r="E231" s="1" t="s">
        <v>291</v>
      </c>
    </row>
    <row r="232" spans="1:5" x14ac:dyDescent="0.25">
      <c r="A232" s="56">
        <v>24</v>
      </c>
      <c r="B232" s="1" t="s">
        <v>2</v>
      </c>
      <c r="C232" s="35" t="s">
        <v>406</v>
      </c>
      <c r="D232" s="125">
        <v>120</v>
      </c>
      <c r="E232" s="1" t="s">
        <v>291</v>
      </c>
    </row>
    <row r="233" spans="1:5" x14ac:dyDescent="0.25">
      <c r="A233" s="56">
        <v>25</v>
      </c>
      <c r="B233" s="1" t="s">
        <v>2</v>
      </c>
      <c r="C233" s="35" t="s">
        <v>407</v>
      </c>
      <c r="D233" s="125">
        <v>120</v>
      </c>
      <c r="E233" s="1" t="s">
        <v>291</v>
      </c>
    </row>
    <row r="234" spans="1:5" x14ac:dyDescent="0.25">
      <c r="A234" s="56">
        <v>26</v>
      </c>
      <c r="B234" s="1" t="s">
        <v>2</v>
      </c>
      <c r="C234" s="35" t="s">
        <v>408</v>
      </c>
      <c r="D234" s="125">
        <v>715</v>
      </c>
      <c r="E234" s="1" t="s">
        <v>291</v>
      </c>
    </row>
    <row r="235" spans="1:5" x14ac:dyDescent="0.25">
      <c r="A235" s="56">
        <v>27</v>
      </c>
      <c r="B235" s="1" t="s">
        <v>2</v>
      </c>
      <c r="C235" s="35" t="s">
        <v>409</v>
      </c>
      <c r="D235" s="125">
        <v>120</v>
      </c>
      <c r="E235" s="1" t="s">
        <v>291</v>
      </c>
    </row>
    <row r="236" spans="1:5" x14ac:dyDescent="0.25">
      <c r="A236" s="56">
        <v>28</v>
      </c>
      <c r="B236" s="1" t="s">
        <v>2</v>
      </c>
      <c r="C236" s="35" t="s">
        <v>410</v>
      </c>
      <c r="D236" s="125">
        <v>120</v>
      </c>
      <c r="E236" s="1" t="s">
        <v>291</v>
      </c>
    </row>
    <row r="237" spans="1:5" ht="15.75" thickBot="1" x14ac:dyDescent="0.3">
      <c r="A237" s="56">
        <v>29</v>
      </c>
      <c r="B237" s="1" t="s">
        <v>2</v>
      </c>
      <c r="C237" s="35" t="s">
        <v>411</v>
      </c>
      <c r="D237" s="125">
        <v>530</v>
      </c>
      <c r="E237" s="1" t="s">
        <v>291</v>
      </c>
    </row>
    <row r="238" spans="1:5" ht="15.75" thickBot="1" x14ac:dyDescent="0.3">
      <c r="A238" s="150" t="s">
        <v>290</v>
      </c>
      <c r="B238" s="151"/>
      <c r="C238" s="151"/>
      <c r="D238" s="127">
        <f>SUM(D209:D237)</f>
        <v>22745</v>
      </c>
      <c r="E238" s="31"/>
    </row>
    <row r="239" spans="1:5" x14ac:dyDescent="0.25">
      <c r="A239" s="42"/>
      <c r="B239" s="43"/>
      <c r="C239" s="43"/>
      <c r="D239" s="128"/>
      <c r="E239" s="43"/>
    </row>
    <row r="240" spans="1:5" x14ac:dyDescent="0.25">
      <c r="A240" s="152" t="s">
        <v>412</v>
      </c>
      <c r="B240" s="152"/>
      <c r="C240" s="152"/>
      <c r="D240" s="152"/>
      <c r="E240" s="152"/>
    </row>
    <row r="241" spans="1:5" x14ac:dyDescent="0.25">
      <c r="A241" s="56">
        <v>1</v>
      </c>
      <c r="B241" s="1" t="s">
        <v>2</v>
      </c>
      <c r="C241" s="35" t="s">
        <v>413</v>
      </c>
      <c r="D241" s="125">
        <v>350</v>
      </c>
      <c r="E241" s="1" t="s">
        <v>291</v>
      </c>
    </row>
    <row r="242" spans="1:5" x14ac:dyDescent="0.25">
      <c r="A242" s="56">
        <v>2</v>
      </c>
      <c r="B242" s="1" t="s">
        <v>2</v>
      </c>
      <c r="C242" s="35" t="s">
        <v>316</v>
      </c>
      <c r="D242" s="125">
        <v>460</v>
      </c>
      <c r="E242" s="1" t="s">
        <v>291</v>
      </c>
    </row>
    <row r="243" spans="1:5" x14ac:dyDescent="0.25">
      <c r="A243" s="56">
        <v>3</v>
      </c>
      <c r="B243" s="1" t="s">
        <v>2</v>
      </c>
      <c r="C243" s="35" t="s">
        <v>414</v>
      </c>
      <c r="D243" s="125">
        <v>150</v>
      </c>
      <c r="E243" s="1" t="s">
        <v>291</v>
      </c>
    </row>
    <row r="244" spans="1:5" x14ac:dyDescent="0.25">
      <c r="A244" s="56">
        <v>4</v>
      </c>
      <c r="B244" s="1" t="s">
        <v>2</v>
      </c>
      <c r="C244" s="35" t="s">
        <v>415</v>
      </c>
      <c r="D244" s="125">
        <v>340</v>
      </c>
      <c r="E244" s="1" t="s">
        <v>291</v>
      </c>
    </row>
    <row r="245" spans="1:5" x14ac:dyDescent="0.25">
      <c r="A245" s="56">
        <v>5</v>
      </c>
      <c r="B245" s="1" t="s">
        <v>2</v>
      </c>
      <c r="C245" s="35" t="s">
        <v>416</v>
      </c>
      <c r="D245" s="125">
        <v>450</v>
      </c>
      <c r="E245" s="1" t="s">
        <v>291</v>
      </c>
    </row>
    <row r="246" spans="1:5" x14ac:dyDescent="0.25">
      <c r="A246" s="56">
        <f t="shared" ref="A246:A253" si="7">A245+1</f>
        <v>6</v>
      </c>
      <c r="B246" s="1" t="s">
        <v>2</v>
      </c>
      <c r="C246" s="35" t="s">
        <v>417</v>
      </c>
      <c r="D246" s="125">
        <v>465</v>
      </c>
      <c r="E246" s="1" t="s">
        <v>291</v>
      </c>
    </row>
    <row r="247" spans="1:5" x14ac:dyDescent="0.25">
      <c r="A247" s="56">
        <f t="shared" si="7"/>
        <v>7</v>
      </c>
      <c r="B247" s="1" t="s">
        <v>2</v>
      </c>
      <c r="C247" s="35" t="s">
        <v>418</v>
      </c>
      <c r="D247" s="125">
        <v>510</v>
      </c>
      <c r="E247" s="1" t="s">
        <v>291</v>
      </c>
    </row>
    <row r="248" spans="1:5" x14ac:dyDescent="0.25">
      <c r="A248" s="56">
        <f t="shared" si="7"/>
        <v>8</v>
      </c>
      <c r="B248" s="1" t="s">
        <v>2</v>
      </c>
      <c r="C248" s="35" t="s">
        <v>419</v>
      </c>
      <c r="D248" s="125">
        <v>510</v>
      </c>
      <c r="E248" s="1" t="s">
        <v>291</v>
      </c>
    </row>
    <row r="249" spans="1:5" x14ac:dyDescent="0.25">
      <c r="A249" s="56">
        <f t="shared" si="7"/>
        <v>9</v>
      </c>
      <c r="B249" s="1" t="s">
        <v>2</v>
      </c>
      <c r="C249" s="35" t="s">
        <v>420</v>
      </c>
      <c r="D249" s="125">
        <v>510</v>
      </c>
      <c r="E249" s="1" t="s">
        <v>291</v>
      </c>
    </row>
    <row r="250" spans="1:5" x14ac:dyDescent="0.25">
      <c r="A250" s="56">
        <f t="shared" si="7"/>
        <v>10</v>
      </c>
      <c r="B250" s="1" t="s">
        <v>2</v>
      </c>
      <c r="C250" s="35" t="s">
        <v>421</v>
      </c>
      <c r="D250" s="125">
        <v>570</v>
      </c>
      <c r="E250" s="1" t="s">
        <v>291</v>
      </c>
    </row>
    <row r="251" spans="1:5" x14ac:dyDescent="0.25">
      <c r="A251" s="56">
        <f t="shared" si="7"/>
        <v>11</v>
      </c>
      <c r="B251" s="1" t="s">
        <v>2</v>
      </c>
      <c r="C251" s="35" t="s">
        <v>422</v>
      </c>
      <c r="D251" s="125">
        <v>580</v>
      </c>
      <c r="E251" s="1" t="s">
        <v>291</v>
      </c>
    </row>
    <row r="252" spans="1:5" x14ac:dyDescent="0.25">
      <c r="A252" s="56">
        <f t="shared" si="7"/>
        <v>12</v>
      </c>
      <c r="B252" s="1" t="s">
        <v>2</v>
      </c>
      <c r="C252" s="35" t="s">
        <v>423</v>
      </c>
      <c r="D252" s="125">
        <v>510</v>
      </c>
      <c r="E252" s="1" t="s">
        <v>291</v>
      </c>
    </row>
    <row r="253" spans="1:5" ht="15.75" thickBot="1" x14ac:dyDescent="0.3">
      <c r="A253" s="56">
        <f t="shared" si="7"/>
        <v>13</v>
      </c>
      <c r="B253" s="1" t="s">
        <v>2</v>
      </c>
      <c r="C253" s="35" t="s">
        <v>424</v>
      </c>
      <c r="D253" s="125">
        <v>750</v>
      </c>
      <c r="E253" s="1" t="s">
        <v>291</v>
      </c>
    </row>
    <row r="254" spans="1:5" ht="15.75" thickBot="1" x14ac:dyDescent="0.3">
      <c r="A254" s="150" t="s">
        <v>290</v>
      </c>
      <c r="B254" s="151"/>
      <c r="C254" s="151"/>
      <c r="D254" s="127">
        <f>SUM(D241:D253)</f>
        <v>6155</v>
      </c>
      <c r="E254" s="31"/>
    </row>
    <row r="255" spans="1:5" x14ac:dyDescent="0.25">
      <c r="A255" s="42"/>
      <c r="B255" s="43"/>
      <c r="C255" s="43"/>
      <c r="D255" s="128"/>
      <c r="E255" s="43"/>
    </row>
    <row r="256" spans="1:5" x14ac:dyDescent="0.25">
      <c r="A256" s="152" t="s">
        <v>425</v>
      </c>
      <c r="B256" s="152"/>
      <c r="C256" s="152"/>
      <c r="D256" s="152"/>
      <c r="E256" s="152"/>
    </row>
    <row r="257" spans="1:5" x14ac:dyDescent="0.25">
      <c r="A257" s="56">
        <v>1</v>
      </c>
      <c r="B257" s="1" t="s">
        <v>136</v>
      </c>
      <c r="C257" s="35" t="s">
        <v>426</v>
      </c>
      <c r="D257" s="125">
        <v>750</v>
      </c>
      <c r="E257" s="1" t="s">
        <v>291</v>
      </c>
    </row>
    <row r="258" spans="1:5" x14ac:dyDescent="0.25">
      <c r="A258" s="56">
        <f t="shared" ref="A258:A290" si="8">A257+1</f>
        <v>2</v>
      </c>
      <c r="B258" s="1" t="s">
        <v>102</v>
      </c>
      <c r="C258" s="35" t="s">
        <v>427</v>
      </c>
      <c r="D258" s="125">
        <v>605</v>
      </c>
      <c r="E258" s="1" t="s">
        <v>291</v>
      </c>
    </row>
    <row r="259" spans="1:5" x14ac:dyDescent="0.25">
      <c r="A259" s="56">
        <f t="shared" si="8"/>
        <v>3</v>
      </c>
      <c r="B259" s="1" t="s">
        <v>2</v>
      </c>
      <c r="C259" s="35" t="s">
        <v>428</v>
      </c>
      <c r="D259" s="125">
        <v>310</v>
      </c>
      <c r="E259" s="1" t="s">
        <v>291</v>
      </c>
    </row>
    <row r="260" spans="1:5" x14ac:dyDescent="0.25">
      <c r="A260" s="56">
        <f t="shared" si="8"/>
        <v>4</v>
      </c>
      <c r="B260" s="1" t="s">
        <v>2</v>
      </c>
      <c r="C260" s="33" t="s">
        <v>429</v>
      </c>
      <c r="D260" s="125">
        <v>460</v>
      </c>
      <c r="E260" s="1" t="s">
        <v>291</v>
      </c>
    </row>
    <row r="261" spans="1:5" x14ac:dyDescent="0.25">
      <c r="A261" s="56">
        <f t="shared" si="8"/>
        <v>5</v>
      </c>
      <c r="B261" s="1" t="s">
        <v>2</v>
      </c>
      <c r="C261" s="33" t="s">
        <v>430</v>
      </c>
      <c r="D261" s="125">
        <v>265</v>
      </c>
      <c r="E261" s="1" t="s">
        <v>291</v>
      </c>
    </row>
    <row r="262" spans="1:5" x14ac:dyDescent="0.25">
      <c r="A262" s="56">
        <f t="shared" si="8"/>
        <v>6</v>
      </c>
      <c r="B262" s="1" t="s">
        <v>2</v>
      </c>
      <c r="C262" s="33" t="s">
        <v>431</v>
      </c>
      <c r="D262" s="125">
        <v>390</v>
      </c>
      <c r="E262" s="1" t="s">
        <v>291</v>
      </c>
    </row>
    <row r="263" spans="1:5" x14ac:dyDescent="0.25">
      <c r="A263" s="56">
        <f t="shared" si="8"/>
        <v>7</v>
      </c>
      <c r="B263" s="1" t="s">
        <v>2</v>
      </c>
      <c r="C263" s="33" t="s">
        <v>432</v>
      </c>
      <c r="D263" s="125">
        <v>220</v>
      </c>
      <c r="E263" s="1" t="s">
        <v>291</v>
      </c>
    </row>
    <row r="264" spans="1:5" x14ac:dyDescent="0.25">
      <c r="A264" s="56">
        <f t="shared" si="8"/>
        <v>8</v>
      </c>
      <c r="B264" s="1" t="s">
        <v>2</v>
      </c>
      <c r="C264" s="33" t="s">
        <v>433</v>
      </c>
      <c r="D264" s="125">
        <v>340</v>
      </c>
      <c r="E264" s="1" t="s">
        <v>291</v>
      </c>
    </row>
    <row r="265" spans="1:5" x14ac:dyDescent="0.25">
      <c r="A265" s="56">
        <f t="shared" si="8"/>
        <v>9</v>
      </c>
      <c r="B265" s="1" t="s">
        <v>102</v>
      </c>
      <c r="C265" s="33" t="s">
        <v>434</v>
      </c>
      <c r="D265" s="125">
        <v>975</v>
      </c>
      <c r="E265" s="1" t="s">
        <v>291</v>
      </c>
    </row>
    <row r="266" spans="1:5" x14ac:dyDescent="0.25">
      <c r="A266" s="56">
        <f t="shared" si="8"/>
        <v>10</v>
      </c>
      <c r="B266" s="1" t="s">
        <v>2</v>
      </c>
      <c r="C266" s="33" t="s">
        <v>435</v>
      </c>
      <c r="D266" s="125">
        <v>350</v>
      </c>
      <c r="E266" s="1" t="s">
        <v>291</v>
      </c>
    </row>
    <row r="267" spans="1:5" x14ac:dyDescent="0.25">
      <c r="A267" s="56">
        <f t="shared" si="8"/>
        <v>11</v>
      </c>
      <c r="B267" s="1" t="s">
        <v>2</v>
      </c>
      <c r="C267" s="33" t="s">
        <v>436</v>
      </c>
      <c r="D267" s="125">
        <v>210</v>
      </c>
      <c r="E267" s="1" t="s">
        <v>291</v>
      </c>
    </row>
    <row r="268" spans="1:5" x14ac:dyDescent="0.25">
      <c r="A268" s="56">
        <f t="shared" si="8"/>
        <v>12</v>
      </c>
      <c r="B268" s="1" t="s">
        <v>2</v>
      </c>
      <c r="C268" s="33" t="s">
        <v>437</v>
      </c>
      <c r="D268" s="125">
        <v>365</v>
      </c>
      <c r="E268" s="1" t="s">
        <v>291</v>
      </c>
    </row>
    <row r="269" spans="1:5" x14ac:dyDescent="0.25">
      <c r="A269" s="56">
        <f t="shared" si="8"/>
        <v>13</v>
      </c>
      <c r="B269" s="1" t="s">
        <v>2</v>
      </c>
      <c r="C269" s="33" t="s">
        <v>438</v>
      </c>
      <c r="D269" s="125">
        <v>510</v>
      </c>
      <c r="E269" s="1" t="s">
        <v>291</v>
      </c>
    </row>
    <row r="270" spans="1:5" x14ac:dyDescent="0.25">
      <c r="A270" s="56">
        <f t="shared" si="8"/>
        <v>14</v>
      </c>
      <c r="B270" s="1" t="s">
        <v>102</v>
      </c>
      <c r="C270" s="33" t="s">
        <v>439</v>
      </c>
      <c r="D270" s="125">
        <v>240</v>
      </c>
      <c r="E270" s="1" t="s">
        <v>291</v>
      </c>
    </row>
    <row r="271" spans="1:5" x14ac:dyDescent="0.25">
      <c r="A271" s="56">
        <f t="shared" si="8"/>
        <v>15</v>
      </c>
      <c r="B271" s="1" t="s">
        <v>348</v>
      </c>
      <c r="C271" s="33" t="s">
        <v>422</v>
      </c>
      <c r="D271" s="125">
        <v>260</v>
      </c>
      <c r="E271" s="1" t="s">
        <v>291</v>
      </c>
    </row>
    <row r="272" spans="1:5" x14ac:dyDescent="0.25">
      <c r="A272" s="56">
        <f t="shared" si="8"/>
        <v>16</v>
      </c>
      <c r="B272" s="1" t="s">
        <v>21</v>
      </c>
      <c r="C272" s="33" t="s">
        <v>440</v>
      </c>
      <c r="D272" s="125">
        <v>70</v>
      </c>
      <c r="E272" s="1" t="s">
        <v>291</v>
      </c>
    </row>
    <row r="273" spans="1:5" x14ac:dyDescent="0.25">
      <c r="A273" s="56">
        <f t="shared" si="8"/>
        <v>17</v>
      </c>
      <c r="B273" s="1" t="s">
        <v>2</v>
      </c>
      <c r="C273" s="33" t="s">
        <v>441</v>
      </c>
      <c r="D273" s="125">
        <v>90</v>
      </c>
      <c r="E273" s="1" t="s">
        <v>291</v>
      </c>
    </row>
    <row r="274" spans="1:5" x14ac:dyDescent="0.25">
      <c r="A274" s="56">
        <f t="shared" si="8"/>
        <v>18</v>
      </c>
      <c r="B274" s="1" t="s">
        <v>2</v>
      </c>
      <c r="C274" s="33" t="s">
        <v>442</v>
      </c>
      <c r="D274" s="125">
        <v>200</v>
      </c>
      <c r="E274" s="1" t="s">
        <v>291</v>
      </c>
    </row>
    <row r="275" spans="1:5" x14ac:dyDescent="0.25">
      <c r="A275" s="56">
        <f t="shared" si="8"/>
        <v>19</v>
      </c>
      <c r="B275" s="1" t="s">
        <v>2</v>
      </c>
      <c r="C275" s="33" t="s">
        <v>443</v>
      </c>
      <c r="D275" s="125">
        <v>400</v>
      </c>
      <c r="E275" s="1" t="s">
        <v>291</v>
      </c>
    </row>
    <row r="276" spans="1:5" x14ac:dyDescent="0.25">
      <c r="A276" s="56">
        <f t="shared" si="8"/>
        <v>20</v>
      </c>
      <c r="B276" s="1" t="s">
        <v>2</v>
      </c>
      <c r="C276" s="33" t="s">
        <v>444</v>
      </c>
      <c r="D276" s="125">
        <v>720</v>
      </c>
      <c r="E276" s="1" t="s">
        <v>291</v>
      </c>
    </row>
    <row r="277" spans="1:5" x14ac:dyDescent="0.25">
      <c r="A277" s="56">
        <f t="shared" si="8"/>
        <v>21</v>
      </c>
      <c r="B277" s="1" t="s">
        <v>2</v>
      </c>
      <c r="C277" s="33" t="s">
        <v>445</v>
      </c>
      <c r="D277" s="125">
        <v>390</v>
      </c>
      <c r="E277" s="1" t="s">
        <v>291</v>
      </c>
    </row>
    <row r="278" spans="1:5" x14ac:dyDescent="0.25">
      <c r="A278" s="56">
        <f t="shared" si="8"/>
        <v>22</v>
      </c>
      <c r="B278" s="1" t="s">
        <v>2</v>
      </c>
      <c r="C278" s="33" t="s">
        <v>446</v>
      </c>
      <c r="D278" s="125">
        <v>285</v>
      </c>
      <c r="E278" s="1" t="s">
        <v>291</v>
      </c>
    </row>
    <row r="279" spans="1:5" x14ac:dyDescent="0.25">
      <c r="A279" s="56">
        <f t="shared" si="8"/>
        <v>23</v>
      </c>
      <c r="B279" s="1" t="s">
        <v>2</v>
      </c>
      <c r="C279" s="33" t="s">
        <v>447</v>
      </c>
      <c r="D279" s="125">
        <v>1350</v>
      </c>
      <c r="E279" s="1" t="s">
        <v>291</v>
      </c>
    </row>
    <row r="280" spans="1:5" x14ac:dyDescent="0.25">
      <c r="A280" s="56">
        <f t="shared" si="8"/>
        <v>24</v>
      </c>
      <c r="B280" s="1" t="s">
        <v>2</v>
      </c>
      <c r="C280" s="33" t="s">
        <v>448</v>
      </c>
      <c r="D280" s="125">
        <v>765</v>
      </c>
      <c r="E280" s="1" t="s">
        <v>291</v>
      </c>
    </row>
    <row r="281" spans="1:5" x14ac:dyDescent="0.25">
      <c r="A281" s="56">
        <f t="shared" si="8"/>
        <v>25</v>
      </c>
      <c r="B281" s="1" t="s">
        <v>2</v>
      </c>
      <c r="C281" s="33" t="s">
        <v>449</v>
      </c>
      <c r="D281" s="125">
        <v>270</v>
      </c>
      <c r="E281" s="1" t="s">
        <v>291</v>
      </c>
    </row>
    <row r="282" spans="1:5" x14ac:dyDescent="0.25">
      <c r="A282" s="56">
        <f t="shared" si="8"/>
        <v>26</v>
      </c>
      <c r="B282" s="1" t="s">
        <v>2</v>
      </c>
      <c r="C282" s="33" t="s">
        <v>450</v>
      </c>
      <c r="D282" s="125">
        <v>130</v>
      </c>
      <c r="E282" s="1" t="s">
        <v>291</v>
      </c>
    </row>
    <row r="283" spans="1:5" x14ac:dyDescent="0.25">
      <c r="A283" s="56">
        <f t="shared" si="8"/>
        <v>27</v>
      </c>
      <c r="B283" s="1" t="s">
        <v>2</v>
      </c>
      <c r="C283" s="33" t="s">
        <v>451</v>
      </c>
      <c r="D283" s="125">
        <v>265</v>
      </c>
      <c r="E283" s="1" t="s">
        <v>291</v>
      </c>
    </row>
    <row r="284" spans="1:5" x14ac:dyDescent="0.25">
      <c r="A284" s="56">
        <f t="shared" si="8"/>
        <v>28</v>
      </c>
      <c r="B284" s="1" t="s">
        <v>2</v>
      </c>
      <c r="C284" s="33" t="s">
        <v>452</v>
      </c>
      <c r="D284" s="125">
        <v>280</v>
      </c>
      <c r="E284" s="1" t="s">
        <v>291</v>
      </c>
    </row>
    <row r="285" spans="1:5" x14ac:dyDescent="0.25">
      <c r="A285" s="56">
        <f t="shared" si="8"/>
        <v>29</v>
      </c>
      <c r="B285" s="1" t="s">
        <v>2</v>
      </c>
      <c r="C285" s="33" t="s">
        <v>453</v>
      </c>
      <c r="D285" s="125">
        <v>230</v>
      </c>
      <c r="E285" s="1" t="s">
        <v>291</v>
      </c>
    </row>
    <row r="286" spans="1:5" x14ac:dyDescent="0.25">
      <c r="A286" s="56">
        <f t="shared" si="8"/>
        <v>30</v>
      </c>
      <c r="B286" s="1" t="s">
        <v>2</v>
      </c>
      <c r="C286" s="33" t="s">
        <v>454</v>
      </c>
      <c r="D286" s="126">
        <v>280</v>
      </c>
      <c r="E286" s="1" t="s">
        <v>291</v>
      </c>
    </row>
    <row r="287" spans="1:5" x14ac:dyDescent="0.25">
      <c r="A287" s="56">
        <f t="shared" si="8"/>
        <v>31</v>
      </c>
      <c r="B287" s="1" t="s">
        <v>2</v>
      </c>
      <c r="C287" s="33" t="s">
        <v>455</v>
      </c>
      <c r="D287" s="126">
        <v>130</v>
      </c>
      <c r="E287" s="1" t="s">
        <v>291</v>
      </c>
    </row>
    <row r="288" spans="1:5" x14ac:dyDescent="0.25">
      <c r="A288" s="56">
        <f t="shared" si="8"/>
        <v>32</v>
      </c>
      <c r="B288" s="1" t="s">
        <v>2</v>
      </c>
      <c r="C288" s="33" t="s">
        <v>456</v>
      </c>
      <c r="D288" s="126">
        <v>130</v>
      </c>
      <c r="E288" s="1" t="s">
        <v>291</v>
      </c>
    </row>
    <row r="289" spans="1:5" x14ac:dyDescent="0.25">
      <c r="A289" s="56">
        <f t="shared" si="8"/>
        <v>33</v>
      </c>
      <c r="B289" s="1" t="s">
        <v>2</v>
      </c>
      <c r="C289" s="33" t="s">
        <v>457</v>
      </c>
      <c r="D289" s="126">
        <v>145</v>
      </c>
      <c r="E289" s="1" t="s">
        <v>291</v>
      </c>
    </row>
    <row r="290" spans="1:5" ht="15.75" thickBot="1" x14ac:dyDescent="0.3">
      <c r="A290" s="56">
        <f t="shared" si="8"/>
        <v>34</v>
      </c>
      <c r="B290" s="1" t="s">
        <v>2</v>
      </c>
      <c r="C290" s="33" t="s">
        <v>458</v>
      </c>
      <c r="D290" s="126">
        <v>170</v>
      </c>
      <c r="E290" s="1" t="s">
        <v>291</v>
      </c>
    </row>
    <row r="291" spans="1:5" ht="15.75" thickBot="1" x14ac:dyDescent="0.3">
      <c r="A291" s="150" t="s">
        <v>290</v>
      </c>
      <c r="B291" s="151"/>
      <c r="C291" s="151"/>
      <c r="D291" s="127">
        <f>SUM(D257:D290)</f>
        <v>12550</v>
      </c>
      <c r="E291" s="31"/>
    </row>
    <row r="292" spans="1:5" x14ac:dyDescent="0.25">
      <c r="A292" s="42"/>
      <c r="B292" s="43"/>
      <c r="C292" s="43"/>
      <c r="D292" s="128"/>
      <c r="E292" s="43"/>
    </row>
    <row r="293" spans="1:5" x14ac:dyDescent="0.25">
      <c r="A293" s="152" t="s">
        <v>459</v>
      </c>
      <c r="B293" s="152"/>
      <c r="C293" s="152"/>
      <c r="D293" s="152"/>
      <c r="E293" s="152"/>
    </row>
    <row r="294" spans="1:5" x14ac:dyDescent="0.25">
      <c r="A294" s="56">
        <v>1</v>
      </c>
      <c r="B294" s="58" t="s">
        <v>2</v>
      </c>
      <c r="C294" s="33" t="s">
        <v>139</v>
      </c>
      <c r="D294" s="126">
        <v>660</v>
      </c>
      <c r="E294" s="58" t="s">
        <v>0</v>
      </c>
    </row>
    <row r="295" spans="1:5" x14ac:dyDescent="0.25">
      <c r="A295" s="56">
        <v>2</v>
      </c>
      <c r="B295" s="58" t="s">
        <v>2</v>
      </c>
      <c r="C295" s="35" t="s">
        <v>460</v>
      </c>
      <c r="D295" s="126">
        <v>300</v>
      </c>
      <c r="E295" s="58" t="s">
        <v>291</v>
      </c>
    </row>
    <row r="296" spans="1:5" x14ac:dyDescent="0.25">
      <c r="A296" s="56">
        <v>3</v>
      </c>
      <c r="B296" s="58" t="s">
        <v>2</v>
      </c>
      <c r="C296" s="35" t="s">
        <v>461</v>
      </c>
      <c r="D296" s="126">
        <v>180</v>
      </c>
      <c r="E296" s="58" t="s">
        <v>291</v>
      </c>
    </row>
    <row r="297" spans="1:5" x14ac:dyDescent="0.25">
      <c r="A297" s="56">
        <f t="shared" ref="A297:A348" si="9">A296+1</f>
        <v>4</v>
      </c>
      <c r="B297" s="58" t="s">
        <v>2</v>
      </c>
      <c r="C297" s="35" t="s">
        <v>462</v>
      </c>
      <c r="D297" s="126">
        <v>210</v>
      </c>
      <c r="E297" s="58" t="s">
        <v>291</v>
      </c>
    </row>
    <row r="298" spans="1:5" x14ac:dyDescent="0.25">
      <c r="A298" s="56">
        <f t="shared" si="9"/>
        <v>5</v>
      </c>
      <c r="B298" s="58" t="s">
        <v>2</v>
      </c>
      <c r="C298" s="60" t="s">
        <v>463</v>
      </c>
      <c r="D298" s="126">
        <v>220</v>
      </c>
      <c r="E298" s="58" t="s">
        <v>291</v>
      </c>
    </row>
    <row r="299" spans="1:5" x14ac:dyDescent="0.25">
      <c r="A299" s="56">
        <f t="shared" si="9"/>
        <v>6</v>
      </c>
      <c r="B299" s="58" t="s">
        <v>2</v>
      </c>
      <c r="C299" s="60" t="s">
        <v>464</v>
      </c>
      <c r="D299" s="126">
        <v>170</v>
      </c>
      <c r="E299" s="58" t="s">
        <v>465</v>
      </c>
    </row>
    <row r="300" spans="1:5" x14ac:dyDescent="0.25">
      <c r="A300" s="56">
        <f t="shared" si="9"/>
        <v>7</v>
      </c>
      <c r="B300" s="58" t="s">
        <v>2</v>
      </c>
      <c r="C300" s="60" t="s">
        <v>466</v>
      </c>
      <c r="D300" s="126">
        <v>250</v>
      </c>
      <c r="E300" s="58" t="s">
        <v>291</v>
      </c>
    </row>
    <row r="301" spans="1:5" x14ac:dyDescent="0.25">
      <c r="A301" s="56">
        <f t="shared" si="9"/>
        <v>8</v>
      </c>
      <c r="B301" s="58" t="s">
        <v>21</v>
      </c>
      <c r="C301" s="60" t="s">
        <v>141</v>
      </c>
      <c r="D301" s="126">
        <v>110</v>
      </c>
      <c r="E301" s="58" t="s">
        <v>0</v>
      </c>
    </row>
    <row r="302" spans="1:5" x14ac:dyDescent="0.25">
      <c r="A302" s="56">
        <f t="shared" si="9"/>
        <v>9</v>
      </c>
      <c r="B302" s="58" t="s">
        <v>21</v>
      </c>
      <c r="C302" s="60" t="s">
        <v>467</v>
      </c>
      <c r="D302" s="132">
        <v>120</v>
      </c>
      <c r="E302" s="58" t="s">
        <v>291</v>
      </c>
    </row>
    <row r="303" spans="1:5" x14ac:dyDescent="0.25">
      <c r="A303" s="56">
        <f t="shared" si="9"/>
        <v>10</v>
      </c>
      <c r="B303" s="58" t="s">
        <v>2</v>
      </c>
      <c r="C303" s="60" t="s">
        <v>142</v>
      </c>
      <c r="D303" s="132">
        <v>220</v>
      </c>
      <c r="E303" s="58" t="s">
        <v>0</v>
      </c>
    </row>
    <row r="304" spans="1:5" x14ac:dyDescent="0.25">
      <c r="A304" s="56">
        <f t="shared" si="9"/>
        <v>11</v>
      </c>
      <c r="B304" s="58" t="s">
        <v>2</v>
      </c>
      <c r="C304" s="60" t="s">
        <v>143</v>
      </c>
      <c r="D304" s="132">
        <v>420</v>
      </c>
      <c r="E304" s="58" t="s">
        <v>0</v>
      </c>
    </row>
    <row r="305" spans="1:5" x14ac:dyDescent="0.25">
      <c r="A305" s="56">
        <f t="shared" si="9"/>
        <v>12</v>
      </c>
      <c r="B305" s="58" t="s">
        <v>2</v>
      </c>
      <c r="C305" s="60" t="s">
        <v>37</v>
      </c>
      <c r="D305" s="132">
        <v>340</v>
      </c>
      <c r="E305" s="58" t="s">
        <v>0</v>
      </c>
    </row>
    <row r="306" spans="1:5" x14ac:dyDescent="0.25">
      <c r="A306" s="56">
        <f t="shared" si="9"/>
        <v>13</v>
      </c>
      <c r="B306" s="58" t="s">
        <v>21</v>
      </c>
      <c r="C306" s="60" t="s">
        <v>37</v>
      </c>
      <c r="D306" s="133">
        <v>250</v>
      </c>
      <c r="E306" s="58" t="s">
        <v>0</v>
      </c>
    </row>
    <row r="307" spans="1:5" x14ac:dyDescent="0.25">
      <c r="A307" s="56">
        <f t="shared" si="9"/>
        <v>14</v>
      </c>
      <c r="B307" s="58" t="s">
        <v>2</v>
      </c>
      <c r="C307" s="62" t="s">
        <v>144</v>
      </c>
      <c r="D307" s="132">
        <v>160</v>
      </c>
      <c r="E307" s="58" t="s">
        <v>468</v>
      </c>
    </row>
    <row r="308" spans="1:5" x14ac:dyDescent="0.25">
      <c r="A308" s="56">
        <f t="shared" si="9"/>
        <v>15</v>
      </c>
      <c r="B308" s="58" t="s">
        <v>2</v>
      </c>
      <c r="C308" s="60" t="s">
        <v>469</v>
      </c>
      <c r="D308" s="132">
        <v>180</v>
      </c>
      <c r="E308" s="58" t="s">
        <v>291</v>
      </c>
    </row>
    <row r="309" spans="1:5" x14ac:dyDescent="0.25">
      <c r="A309" s="56">
        <f t="shared" si="9"/>
        <v>16</v>
      </c>
      <c r="B309" s="58" t="s">
        <v>2</v>
      </c>
      <c r="C309" s="62" t="s">
        <v>470</v>
      </c>
      <c r="D309" s="132">
        <v>190</v>
      </c>
      <c r="E309" s="58" t="s">
        <v>291</v>
      </c>
    </row>
    <row r="310" spans="1:5" x14ac:dyDescent="0.25">
      <c r="A310" s="56">
        <f t="shared" si="9"/>
        <v>17</v>
      </c>
      <c r="B310" s="58" t="s">
        <v>2</v>
      </c>
      <c r="C310" s="63" t="s">
        <v>145</v>
      </c>
      <c r="D310" s="132">
        <v>320</v>
      </c>
      <c r="E310" s="58" t="s">
        <v>0</v>
      </c>
    </row>
    <row r="311" spans="1:5" x14ac:dyDescent="0.25">
      <c r="A311" s="56">
        <f t="shared" si="9"/>
        <v>18</v>
      </c>
      <c r="B311" s="58" t="s">
        <v>2</v>
      </c>
      <c r="C311" s="62" t="s">
        <v>471</v>
      </c>
      <c r="D311" s="132">
        <v>380</v>
      </c>
      <c r="E311" s="58" t="s">
        <v>291</v>
      </c>
    </row>
    <row r="312" spans="1:5" x14ac:dyDescent="0.25">
      <c r="A312" s="56">
        <f t="shared" si="9"/>
        <v>19</v>
      </c>
      <c r="B312" s="58" t="s">
        <v>2</v>
      </c>
      <c r="C312" s="62" t="s">
        <v>140</v>
      </c>
      <c r="D312" s="132">
        <v>140</v>
      </c>
      <c r="E312" s="58" t="s">
        <v>291</v>
      </c>
    </row>
    <row r="313" spans="1:5" x14ac:dyDescent="0.25">
      <c r="A313" s="56">
        <f t="shared" si="9"/>
        <v>20</v>
      </c>
      <c r="B313" s="58" t="s">
        <v>2</v>
      </c>
      <c r="C313" s="62" t="s">
        <v>472</v>
      </c>
      <c r="D313" s="132">
        <v>220</v>
      </c>
      <c r="E313" s="58" t="s">
        <v>291</v>
      </c>
    </row>
    <row r="314" spans="1:5" x14ac:dyDescent="0.25">
      <c r="A314" s="56">
        <f t="shared" si="9"/>
        <v>21</v>
      </c>
      <c r="B314" s="58" t="s">
        <v>2</v>
      </c>
      <c r="C314" s="62" t="s">
        <v>473</v>
      </c>
      <c r="D314" s="132">
        <v>190</v>
      </c>
      <c r="E314" s="58" t="s">
        <v>291</v>
      </c>
    </row>
    <row r="315" spans="1:5" x14ac:dyDescent="0.25">
      <c r="A315" s="56">
        <f t="shared" si="9"/>
        <v>22</v>
      </c>
      <c r="B315" s="58" t="s">
        <v>21</v>
      </c>
      <c r="C315" s="62" t="s">
        <v>472</v>
      </c>
      <c r="D315" s="132">
        <v>90</v>
      </c>
      <c r="E315" s="58" t="s">
        <v>291</v>
      </c>
    </row>
    <row r="316" spans="1:5" x14ac:dyDescent="0.25">
      <c r="A316" s="56">
        <f t="shared" si="9"/>
        <v>23</v>
      </c>
      <c r="B316" s="58" t="s">
        <v>2</v>
      </c>
      <c r="C316" s="62" t="s">
        <v>474</v>
      </c>
      <c r="D316" s="132">
        <v>200</v>
      </c>
      <c r="E316" s="58" t="s">
        <v>291</v>
      </c>
    </row>
    <row r="317" spans="1:5" x14ac:dyDescent="0.25">
      <c r="A317" s="56">
        <f t="shared" si="9"/>
        <v>24</v>
      </c>
      <c r="B317" s="58" t="s">
        <v>2</v>
      </c>
      <c r="C317" s="62" t="s">
        <v>398</v>
      </c>
      <c r="D317" s="132">
        <v>220</v>
      </c>
      <c r="E317" s="58" t="s">
        <v>291</v>
      </c>
    </row>
    <row r="318" spans="1:5" x14ac:dyDescent="0.25">
      <c r="A318" s="56">
        <f t="shared" si="9"/>
        <v>25</v>
      </c>
      <c r="B318" s="58" t="s">
        <v>2</v>
      </c>
      <c r="C318" s="62" t="s">
        <v>146</v>
      </c>
      <c r="D318" s="132">
        <v>260</v>
      </c>
      <c r="E318" s="58" t="s">
        <v>475</v>
      </c>
    </row>
    <row r="319" spans="1:5" x14ac:dyDescent="0.25">
      <c r="A319" s="56">
        <f t="shared" si="9"/>
        <v>26</v>
      </c>
      <c r="B319" s="58" t="s">
        <v>2</v>
      </c>
      <c r="C319" s="62" t="s">
        <v>147</v>
      </c>
      <c r="D319" s="132">
        <v>230</v>
      </c>
      <c r="E319" s="58" t="s">
        <v>0</v>
      </c>
    </row>
    <row r="320" spans="1:5" x14ac:dyDescent="0.25">
      <c r="A320" s="56">
        <f t="shared" si="9"/>
        <v>27</v>
      </c>
      <c r="B320" s="58" t="s">
        <v>2</v>
      </c>
      <c r="C320" s="62" t="s">
        <v>148</v>
      </c>
      <c r="D320" s="132">
        <v>190</v>
      </c>
      <c r="E320" s="58" t="s">
        <v>0</v>
      </c>
    </row>
    <row r="321" spans="1:5" x14ac:dyDescent="0.25">
      <c r="A321" s="56">
        <f t="shared" si="9"/>
        <v>28</v>
      </c>
      <c r="B321" s="58" t="s">
        <v>2</v>
      </c>
      <c r="C321" s="62" t="s">
        <v>149</v>
      </c>
      <c r="D321" s="132">
        <v>610</v>
      </c>
      <c r="E321" s="58" t="s">
        <v>475</v>
      </c>
    </row>
    <row r="322" spans="1:5" x14ac:dyDescent="0.25">
      <c r="A322" s="56">
        <f t="shared" si="9"/>
        <v>29</v>
      </c>
      <c r="B322" s="61" t="s">
        <v>150</v>
      </c>
      <c r="C322" s="62" t="s">
        <v>151</v>
      </c>
      <c r="D322" s="133">
        <v>1000</v>
      </c>
      <c r="E322" s="61" t="s">
        <v>0</v>
      </c>
    </row>
    <row r="323" spans="1:5" x14ac:dyDescent="0.25">
      <c r="A323" s="64">
        <f t="shared" si="9"/>
        <v>30</v>
      </c>
      <c r="B323" s="65" t="s">
        <v>2</v>
      </c>
      <c r="C323" s="66" t="s">
        <v>152</v>
      </c>
      <c r="D323" s="134">
        <v>80</v>
      </c>
      <c r="E323" s="65" t="s">
        <v>475</v>
      </c>
    </row>
    <row r="324" spans="1:5" x14ac:dyDescent="0.25">
      <c r="A324" s="56">
        <f t="shared" si="9"/>
        <v>31</v>
      </c>
      <c r="B324" s="58" t="s">
        <v>2</v>
      </c>
      <c r="C324" s="62" t="s">
        <v>476</v>
      </c>
      <c r="D324" s="132">
        <v>120</v>
      </c>
      <c r="E324" s="58" t="s">
        <v>291</v>
      </c>
    </row>
    <row r="325" spans="1:5" x14ac:dyDescent="0.25">
      <c r="A325" s="56">
        <f t="shared" si="9"/>
        <v>32</v>
      </c>
      <c r="B325" s="58" t="s">
        <v>2</v>
      </c>
      <c r="C325" s="62" t="s">
        <v>153</v>
      </c>
      <c r="D325" s="132">
        <v>915</v>
      </c>
      <c r="E325" s="58" t="s">
        <v>0</v>
      </c>
    </row>
    <row r="326" spans="1:5" x14ac:dyDescent="0.25">
      <c r="A326" s="56">
        <f t="shared" si="9"/>
        <v>33</v>
      </c>
      <c r="B326" s="58" t="s">
        <v>2</v>
      </c>
      <c r="C326" s="62" t="s">
        <v>477</v>
      </c>
      <c r="D326" s="132">
        <v>515</v>
      </c>
      <c r="E326" s="58" t="s">
        <v>291</v>
      </c>
    </row>
    <row r="327" spans="1:5" x14ac:dyDescent="0.25">
      <c r="A327" s="56">
        <f t="shared" si="9"/>
        <v>34</v>
      </c>
      <c r="B327" s="58" t="s">
        <v>2</v>
      </c>
      <c r="C327" s="62" t="s">
        <v>478</v>
      </c>
      <c r="D327" s="132">
        <v>180</v>
      </c>
      <c r="E327" s="58" t="s">
        <v>291</v>
      </c>
    </row>
    <row r="328" spans="1:5" x14ac:dyDescent="0.25">
      <c r="A328" s="56">
        <f t="shared" si="9"/>
        <v>35</v>
      </c>
      <c r="B328" s="58" t="s">
        <v>21</v>
      </c>
      <c r="C328" s="62" t="s">
        <v>151</v>
      </c>
      <c r="D328" s="132">
        <v>50</v>
      </c>
      <c r="E328" s="58" t="s">
        <v>291</v>
      </c>
    </row>
    <row r="329" spans="1:5" x14ac:dyDescent="0.25">
      <c r="A329" s="56">
        <v>36</v>
      </c>
      <c r="B329" s="58" t="s">
        <v>2</v>
      </c>
      <c r="C329" s="62" t="s">
        <v>125</v>
      </c>
      <c r="D329" s="132">
        <v>220</v>
      </c>
      <c r="E329" s="58" t="s">
        <v>291</v>
      </c>
    </row>
    <row r="330" spans="1:5" x14ac:dyDescent="0.25">
      <c r="A330" s="56">
        <v>37</v>
      </c>
      <c r="B330" s="61" t="s">
        <v>21</v>
      </c>
      <c r="C330" s="62" t="s">
        <v>151</v>
      </c>
      <c r="D330" s="133">
        <v>220</v>
      </c>
      <c r="E330" s="61" t="s">
        <v>0</v>
      </c>
    </row>
    <row r="331" spans="1:5" x14ac:dyDescent="0.25">
      <c r="A331" s="56">
        <f t="shared" si="9"/>
        <v>38</v>
      </c>
      <c r="B331" s="58" t="s">
        <v>2</v>
      </c>
      <c r="C331" s="62" t="s">
        <v>154</v>
      </c>
      <c r="D331" s="132">
        <v>510</v>
      </c>
      <c r="E331" s="58" t="s">
        <v>0</v>
      </c>
    </row>
    <row r="332" spans="1:5" x14ac:dyDescent="0.25">
      <c r="A332" s="56">
        <f t="shared" si="9"/>
        <v>39</v>
      </c>
      <c r="B332" s="58" t="s">
        <v>2</v>
      </c>
      <c r="C332" s="62" t="s">
        <v>479</v>
      </c>
      <c r="D332" s="132">
        <v>170</v>
      </c>
      <c r="E332" s="58" t="s">
        <v>291</v>
      </c>
    </row>
    <row r="333" spans="1:5" x14ac:dyDescent="0.25">
      <c r="A333" s="56">
        <f t="shared" si="9"/>
        <v>40</v>
      </c>
      <c r="B333" s="58" t="s">
        <v>2</v>
      </c>
      <c r="C333" s="62" t="s">
        <v>480</v>
      </c>
      <c r="D333" s="132">
        <v>140</v>
      </c>
      <c r="E333" s="58" t="s">
        <v>291</v>
      </c>
    </row>
    <row r="334" spans="1:5" x14ac:dyDescent="0.25">
      <c r="A334" s="56">
        <f t="shared" si="9"/>
        <v>41</v>
      </c>
      <c r="B334" s="58" t="s">
        <v>2</v>
      </c>
      <c r="C334" s="62" t="s">
        <v>155</v>
      </c>
      <c r="D334" s="132">
        <v>180</v>
      </c>
      <c r="E334" s="58" t="s">
        <v>6</v>
      </c>
    </row>
    <row r="335" spans="1:5" x14ac:dyDescent="0.25">
      <c r="A335" s="56">
        <f t="shared" si="9"/>
        <v>42</v>
      </c>
      <c r="B335" s="58" t="s">
        <v>2</v>
      </c>
      <c r="C335" s="62" t="s">
        <v>481</v>
      </c>
      <c r="D335" s="132">
        <v>190</v>
      </c>
      <c r="E335" s="58" t="s">
        <v>291</v>
      </c>
    </row>
    <row r="336" spans="1:5" x14ac:dyDescent="0.25">
      <c r="A336" s="56">
        <f t="shared" si="9"/>
        <v>43</v>
      </c>
      <c r="B336" s="58" t="s">
        <v>2</v>
      </c>
      <c r="C336" s="62" t="s">
        <v>482</v>
      </c>
      <c r="D336" s="132">
        <v>220</v>
      </c>
      <c r="E336" s="58" t="s">
        <v>291</v>
      </c>
    </row>
    <row r="337" spans="1:5" x14ac:dyDescent="0.25">
      <c r="A337" s="56">
        <f t="shared" si="9"/>
        <v>44</v>
      </c>
      <c r="B337" s="58" t="s">
        <v>2</v>
      </c>
      <c r="C337" s="62" t="s">
        <v>483</v>
      </c>
      <c r="D337" s="132">
        <v>190</v>
      </c>
      <c r="E337" s="58" t="s">
        <v>291</v>
      </c>
    </row>
    <row r="338" spans="1:5" x14ac:dyDescent="0.25">
      <c r="A338" s="56">
        <f t="shared" si="9"/>
        <v>45</v>
      </c>
      <c r="B338" s="58" t="s">
        <v>2</v>
      </c>
      <c r="C338" s="62" t="s">
        <v>484</v>
      </c>
      <c r="D338" s="132">
        <v>250</v>
      </c>
      <c r="E338" s="58" t="s">
        <v>291</v>
      </c>
    </row>
    <row r="339" spans="1:5" x14ac:dyDescent="0.25">
      <c r="A339" s="56">
        <f t="shared" si="9"/>
        <v>46</v>
      </c>
      <c r="B339" s="58" t="s">
        <v>2</v>
      </c>
      <c r="C339" s="62" t="s">
        <v>485</v>
      </c>
      <c r="D339" s="132">
        <v>90</v>
      </c>
      <c r="E339" s="58" t="s">
        <v>291</v>
      </c>
    </row>
    <row r="340" spans="1:5" x14ac:dyDescent="0.25">
      <c r="A340" s="56">
        <f t="shared" si="9"/>
        <v>47</v>
      </c>
      <c r="B340" s="58" t="s">
        <v>2</v>
      </c>
      <c r="C340" s="62" t="s">
        <v>156</v>
      </c>
      <c r="D340" s="132">
        <v>210</v>
      </c>
      <c r="E340" s="58" t="s">
        <v>6</v>
      </c>
    </row>
    <row r="341" spans="1:5" x14ac:dyDescent="0.25">
      <c r="A341" s="56">
        <f t="shared" si="9"/>
        <v>48</v>
      </c>
      <c r="B341" s="58" t="s">
        <v>2</v>
      </c>
      <c r="C341" s="62" t="s">
        <v>486</v>
      </c>
      <c r="D341" s="132">
        <v>180</v>
      </c>
      <c r="E341" s="58" t="s">
        <v>291</v>
      </c>
    </row>
    <row r="342" spans="1:5" x14ac:dyDescent="0.25">
      <c r="A342" s="56">
        <f t="shared" si="9"/>
        <v>49</v>
      </c>
      <c r="B342" s="58" t="s">
        <v>2</v>
      </c>
      <c r="C342" s="62" t="s">
        <v>157</v>
      </c>
      <c r="D342" s="132">
        <v>890</v>
      </c>
      <c r="E342" s="58" t="s">
        <v>6</v>
      </c>
    </row>
    <row r="343" spans="1:5" x14ac:dyDescent="0.25">
      <c r="A343" s="56">
        <f t="shared" si="9"/>
        <v>50</v>
      </c>
      <c r="B343" s="58" t="s">
        <v>2</v>
      </c>
      <c r="C343" s="62" t="s">
        <v>487</v>
      </c>
      <c r="D343" s="132">
        <v>360</v>
      </c>
      <c r="E343" s="58" t="s">
        <v>291</v>
      </c>
    </row>
    <row r="344" spans="1:5" x14ac:dyDescent="0.25">
      <c r="A344" s="56">
        <v>51</v>
      </c>
      <c r="B344" s="58" t="s">
        <v>2</v>
      </c>
      <c r="C344" s="62" t="s">
        <v>488</v>
      </c>
      <c r="D344" s="132">
        <v>120</v>
      </c>
      <c r="E344" s="58" t="s">
        <v>489</v>
      </c>
    </row>
    <row r="345" spans="1:5" x14ac:dyDescent="0.25">
      <c r="A345" s="56">
        <v>52</v>
      </c>
      <c r="B345" s="58" t="s">
        <v>21</v>
      </c>
      <c r="C345" s="62" t="s">
        <v>490</v>
      </c>
      <c r="D345" s="132">
        <v>65</v>
      </c>
      <c r="E345" s="58" t="s">
        <v>489</v>
      </c>
    </row>
    <row r="346" spans="1:5" x14ac:dyDescent="0.25">
      <c r="A346" s="56">
        <f t="shared" si="9"/>
        <v>53</v>
      </c>
      <c r="B346" s="58" t="s">
        <v>21</v>
      </c>
      <c r="C346" s="62" t="s">
        <v>491</v>
      </c>
      <c r="D346" s="132">
        <v>80</v>
      </c>
      <c r="E346" s="58" t="s">
        <v>489</v>
      </c>
    </row>
    <row r="347" spans="1:5" x14ac:dyDescent="0.25">
      <c r="A347" s="56">
        <f t="shared" si="9"/>
        <v>54</v>
      </c>
      <c r="B347" s="58" t="s">
        <v>21</v>
      </c>
      <c r="C347" s="62" t="s">
        <v>492</v>
      </c>
      <c r="D347" s="132">
        <v>180</v>
      </c>
      <c r="E347" s="58" t="s">
        <v>291</v>
      </c>
    </row>
    <row r="348" spans="1:5" ht="15.75" thickBot="1" x14ac:dyDescent="0.3">
      <c r="A348" s="56">
        <f t="shared" si="9"/>
        <v>55</v>
      </c>
      <c r="B348" s="58" t="s">
        <v>2</v>
      </c>
      <c r="C348" s="62" t="s">
        <v>493</v>
      </c>
      <c r="D348" s="132">
        <v>310</v>
      </c>
      <c r="E348" s="58" t="s">
        <v>291</v>
      </c>
    </row>
    <row r="349" spans="1:5" ht="15.75" thickBot="1" x14ac:dyDescent="0.3">
      <c r="A349" s="150" t="s">
        <v>290</v>
      </c>
      <c r="B349" s="151"/>
      <c r="C349" s="151"/>
      <c r="D349" s="127">
        <f>SUM(D294:D348)</f>
        <v>14665</v>
      </c>
      <c r="E349" s="31"/>
    </row>
    <row r="350" spans="1:5" x14ac:dyDescent="0.25">
      <c r="A350" s="42"/>
      <c r="B350" s="43"/>
      <c r="C350" s="43"/>
      <c r="D350" s="128"/>
      <c r="E350" s="43"/>
    </row>
    <row r="351" spans="1:5" x14ac:dyDescent="0.25">
      <c r="A351" s="152" t="s">
        <v>494</v>
      </c>
      <c r="B351" s="152"/>
      <c r="C351" s="152"/>
      <c r="D351" s="152"/>
      <c r="E351" s="152"/>
    </row>
    <row r="352" spans="1:5" x14ac:dyDescent="0.25">
      <c r="A352" s="67">
        <v>1</v>
      </c>
      <c r="B352" s="1" t="s">
        <v>4</v>
      </c>
      <c r="C352" s="33" t="s">
        <v>158</v>
      </c>
      <c r="D352" s="125">
        <v>240</v>
      </c>
      <c r="E352" s="1" t="s">
        <v>0</v>
      </c>
    </row>
    <row r="353" spans="1:5" x14ac:dyDescent="0.25">
      <c r="A353" s="68">
        <f t="shared" ref="A353:A361" si="10">A352+1</f>
        <v>2</v>
      </c>
      <c r="B353" s="1" t="s">
        <v>4</v>
      </c>
      <c r="C353" s="33" t="s">
        <v>160</v>
      </c>
      <c r="D353" s="125">
        <v>250</v>
      </c>
      <c r="E353" s="1" t="s">
        <v>0</v>
      </c>
    </row>
    <row r="354" spans="1:5" x14ac:dyDescent="0.25">
      <c r="A354" s="68">
        <f t="shared" si="10"/>
        <v>3</v>
      </c>
      <c r="B354" s="1" t="s">
        <v>4</v>
      </c>
      <c r="C354" s="33">
        <v>5</v>
      </c>
      <c r="D354" s="125">
        <v>220</v>
      </c>
      <c r="E354" s="1" t="s">
        <v>0</v>
      </c>
    </row>
    <row r="355" spans="1:5" x14ac:dyDescent="0.25">
      <c r="A355" s="68">
        <f t="shared" si="10"/>
        <v>4</v>
      </c>
      <c r="B355" s="1" t="s">
        <v>4</v>
      </c>
      <c r="C355" s="33" t="s">
        <v>161</v>
      </c>
      <c r="D355" s="125">
        <v>200</v>
      </c>
      <c r="E355" s="1" t="s">
        <v>0</v>
      </c>
    </row>
    <row r="356" spans="1:5" x14ac:dyDescent="0.25">
      <c r="A356" s="68">
        <f t="shared" si="10"/>
        <v>5</v>
      </c>
      <c r="B356" s="1" t="s">
        <v>4</v>
      </c>
      <c r="C356" s="33">
        <v>9</v>
      </c>
      <c r="D356" s="125">
        <v>200</v>
      </c>
      <c r="E356" s="1" t="s">
        <v>0</v>
      </c>
    </row>
    <row r="357" spans="1:5" x14ac:dyDescent="0.25">
      <c r="A357" s="68">
        <f t="shared" si="10"/>
        <v>6</v>
      </c>
      <c r="B357" s="1" t="s">
        <v>4</v>
      </c>
      <c r="C357" s="33">
        <v>1</v>
      </c>
      <c r="D357" s="125">
        <v>250</v>
      </c>
      <c r="E357" s="1" t="s">
        <v>0</v>
      </c>
    </row>
    <row r="358" spans="1:5" x14ac:dyDescent="0.25">
      <c r="A358" s="68">
        <f t="shared" si="10"/>
        <v>7</v>
      </c>
      <c r="B358" s="1" t="s">
        <v>4</v>
      </c>
      <c r="C358" s="33">
        <v>10</v>
      </c>
      <c r="D358" s="125">
        <v>260</v>
      </c>
      <c r="E358" s="1" t="s">
        <v>0</v>
      </c>
    </row>
    <row r="359" spans="1:5" x14ac:dyDescent="0.25">
      <c r="A359" s="68">
        <f t="shared" si="10"/>
        <v>8</v>
      </c>
      <c r="B359" s="1" t="s">
        <v>4</v>
      </c>
      <c r="C359" s="33">
        <v>11</v>
      </c>
      <c r="D359" s="125">
        <v>280</v>
      </c>
      <c r="E359" s="1" t="s">
        <v>0</v>
      </c>
    </row>
    <row r="360" spans="1:5" x14ac:dyDescent="0.25">
      <c r="A360" s="68">
        <f t="shared" si="10"/>
        <v>9</v>
      </c>
      <c r="B360" s="1" t="s">
        <v>4</v>
      </c>
      <c r="C360" s="33">
        <v>8</v>
      </c>
      <c r="D360" s="125">
        <v>230</v>
      </c>
      <c r="E360" s="1" t="s">
        <v>0</v>
      </c>
    </row>
    <row r="361" spans="1:5" ht="15.75" thickBot="1" x14ac:dyDescent="0.3">
      <c r="A361" s="68">
        <f t="shared" si="10"/>
        <v>10</v>
      </c>
      <c r="B361" s="1" t="s">
        <v>4</v>
      </c>
      <c r="C361" s="33" t="s">
        <v>111</v>
      </c>
      <c r="D361" s="125">
        <v>230</v>
      </c>
      <c r="E361" s="1" t="s">
        <v>0</v>
      </c>
    </row>
    <row r="362" spans="1:5" ht="15.75" thickBot="1" x14ac:dyDescent="0.3">
      <c r="A362" s="150" t="s">
        <v>290</v>
      </c>
      <c r="B362" s="151"/>
      <c r="C362" s="151"/>
      <c r="D362" s="127">
        <f>SUM(D352:D361)</f>
        <v>2360</v>
      </c>
      <c r="E362" s="31"/>
    </row>
    <row r="363" spans="1:5" x14ac:dyDescent="0.25">
      <c r="A363" s="42"/>
      <c r="B363" s="43"/>
      <c r="C363" s="43"/>
      <c r="D363" s="128"/>
      <c r="E363" s="43"/>
    </row>
    <row r="364" spans="1:5" x14ac:dyDescent="0.25">
      <c r="A364" s="152" t="s">
        <v>495</v>
      </c>
      <c r="B364" s="152"/>
      <c r="C364" s="152"/>
      <c r="D364" s="152"/>
      <c r="E364" s="152"/>
    </row>
    <row r="365" spans="1:5" x14ac:dyDescent="0.25">
      <c r="A365" s="68">
        <v>1</v>
      </c>
      <c r="B365" s="1" t="s">
        <v>4</v>
      </c>
      <c r="C365" s="69" t="s">
        <v>162</v>
      </c>
      <c r="D365" s="126">
        <v>360</v>
      </c>
      <c r="E365" s="1" t="s">
        <v>0</v>
      </c>
    </row>
    <row r="366" spans="1:5" x14ac:dyDescent="0.25">
      <c r="A366" s="68">
        <f>A365+1</f>
        <v>2</v>
      </c>
      <c r="B366" s="1" t="s">
        <v>4</v>
      </c>
      <c r="C366" s="69" t="s">
        <v>164</v>
      </c>
      <c r="D366" s="126">
        <v>260</v>
      </c>
      <c r="E366" s="1" t="s">
        <v>0</v>
      </c>
    </row>
    <row r="367" spans="1:5" x14ac:dyDescent="0.25">
      <c r="A367" s="68">
        <f t="shared" ref="A367:A382" si="11">A366+1</f>
        <v>3</v>
      </c>
      <c r="B367" s="1" t="s">
        <v>4</v>
      </c>
      <c r="C367" s="69" t="s">
        <v>165</v>
      </c>
      <c r="D367" s="126">
        <v>100</v>
      </c>
      <c r="E367" s="1" t="s">
        <v>0</v>
      </c>
    </row>
    <row r="368" spans="1:5" x14ac:dyDescent="0.25">
      <c r="A368" s="68">
        <f t="shared" si="11"/>
        <v>4</v>
      </c>
      <c r="B368" s="1" t="s">
        <v>4</v>
      </c>
      <c r="C368" s="69" t="s">
        <v>166</v>
      </c>
      <c r="D368" s="126">
        <v>400</v>
      </c>
      <c r="E368" s="1" t="s">
        <v>0</v>
      </c>
    </row>
    <row r="369" spans="1:5" x14ac:dyDescent="0.25">
      <c r="A369" s="68">
        <f t="shared" si="11"/>
        <v>5</v>
      </c>
      <c r="B369" s="1" t="s">
        <v>4</v>
      </c>
      <c r="C369" s="69" t="s">
        <v>167</v>
      </c>
      <c r="D369" s="126">
        <v>320</v>
      </c>
      <c r="E369" s="1" t="s">
        <v>0</v>
      </c>
    </row>
    <row r="370" spans="1:5" x14ac:dyDescent="0.25">
      <c r="A370" s="68">
        <f t="shared" si="11"/>
        <v>6</v>
      </c>
      <c r="B370" s="1" t="s">
        <v>168</v>
      </c>
      <c r="C370" s="69" t="s">
        <v>169</v>
      </c>
      <c r="D370" s="126">
        <v>280</v>
      </c>
      <c r="E370" s="1" t="s">
        <v>0</v>
      </c>
    </row>
    <row r="371" spans="1:5" x14ac:dyDescent="0.25">
      <c r="A371" s="68">
        <f t="shared" si="11"/>
        <v>7</v>
      </c>
      <c r="B371" s="1" t="s">
        <v>4</v>
      </c>
      <c r="C371" s="69" t="s">
        <v>170</v>
      </c>
      <c r="D371" s="126">
        <v>140</v>
      </c>
      <c r="E371" s="1" t="s">
        <v>0</v>
      </c>
    </row>
    <row r="372" spans="1:5" x14ac:dyDescent="0.25">
      <c r="A372" s="68">
        <f t="shared" si="11"/>
        <v>8</v>
      </c>
      <c r="B372" s="1" t="s">
        <v>4</v>
      </c>
      <c r="C372" s="69" t="s">
        <v>171</v>
      </c>
      <c r="D372" s="126">
        <v>235</v>
      </c>
      <c r="E372" s="1" t="s">
        <v>0</v>
      </c>
    </row>
    <row r="373" spans="1:5" x14ac:dyDescent="0.25">
      <c r="A373" s="68">
        <f t="shared" si="11"/>
        <v>9</v>
      </c>
      <c r="B373" s="1" t="s">
        <v>168</v>
      </c>
      <c r="C373" s="69" t="s">
        <v>172</v>
      </c>
      <c r="D373" s="126">
        <v>275</v>
      </c>
      <c r="E373" s="1" t="s">
        <v>0</v>
      </c>
    </row>
    <row r="374" spans="1:5" x14ac:dyDescent="0.25">
      <c r="A374" s="68">
        <f t="shared" si="11"/>
        <v>10</v>
      </c>
      <c r="B374" s="1" t="s">
        <v>21</v>
      </c>
      <c r="C374" s="69" t="s">
        <v>173</v>
      </c>
      <c r="D374" s="126">
        <v>265</v>
      </c>
      <c r="E374" s="1" t="s">
        <v>0</v>
      </c>
    </row>
    <row r="375" spans="1:5" x14ac:dyDescent="0.25">
      <c r="A375" s="68">
        <f t="shared" si="11"/>
        <v>11</v>
      </c>
      <c r="B375" s="1" t="s">
        <v>4</v>
      </c>
      <c r="C375" s="69" t="s">
        <v>11</v>
      </c>
      <c r="D375" s="126">
        <v>600</v>
      </c>
      <c r="E375" s="1" t="s">
        <v>0</v>
      </c>
    </row>
    <row r="376" spans="1:5" x14ac:dyDescent="0.25">
      <c r="A376" s="68">
        <f t="shared" si="11"/>
        <v>12</v>
      </c>
      <c r="B376" s="1" t="s">
        <v>4</v>
      </c>
      <c r="C376" s="69" t="s">
        <v>140</v>
      </c>
      <c r="D376" s="126">
        <v>290</v>
      </c>
      <c r="E376" s="1" t="s">
        <v>0</v>
      </c>
    </row>
    <row r="377" spans="1:5" x14ac:dyDescent="0.25">
      <c r="A377" s="68">
        <f t="shared" si="11"/>
        <v>13</v>
      </c>
      <c r="B377" s="1" t="s">
        <v>4</v>
      </c>
      <c r="C377" s="69" t="s">
        <v>174</v>
      </c>
      <c r="D377" s="126">
        <v>155</v>
      </c>
      <c r="E377" s="1" t="s">
        <v>0</v>
      </c>
    </row>
    <row r="378" spans="1:5" x14ac:dyDescent="0.25">
      <c r="A378" s="68">
        <f t="shared" si="11"/>
        <v>14</v>
      </c>
      <c r="B378" s="1" t="s">
        <v>4</v>
      </c>
      <c r="C378" s="69" t="s">
        <v>175</v>
      </c>
      <c r="D378" s="126">
        <v>250</v>
      </c>
      <c r="E378" s="1" t="s">
        <v>0</v>
      </c>
    </row>
    <row r="379" spans="1:5" x14ac:dyDescent="0.25">
      <c r="A379" s="68">
        <f t="shared" si="11"/>
        <v>15</v>
      </c>
      <c r="B379" s="1" t="s">
        <v>4</v>
      </c>
      <c r="C379" s="35" t="s">
        <v>496</v>
      </c>
      <c r="D379" s="126">
        <v>250</v>
      </c>
      <c r="E379" s="1" t="s">
        <v>291</v>
      </c>
    </row>
    <row r="380" spans="1:5" x14ac:dyDescent="0.25">
      <c r="A380" s="68">
        <f t="shared" si="11"/>
        <v>16</v>
      </c>
      <c r="B380" s="1" t="s">
        <v>168</v>
      </c>
      <c r="C380" s="35" t="s">
        <v>176</v>
      </c>
      <c r="D380" s="126">
        <v>110</v>
      </c>
      <c r="E380" s="1" t="s">
        <v>0</v>
      </c>
    </row>
    <row r="381" spans="1:5" x14ac:dyDescent="0.25">
      <c r="A381" s="68">
        <f t="shared" si="11"/>
        <v>17</v>
      </c>
      <c r="B381" s="1" t="s">
        <v>168</v>
      </c>
      <c r="C381" s="35" t="s">
        <v>177</v>
      </c>
      <c r="D381" s="126">
        <v>110</v>
      </c>
      <c r="E381" s="1" t="s">
        <v>0</v>
      </c>
    </row>
    <row r="382" spans="1:5" x14ac:dyDescent="0.25">
      <c r="A382" s="68">
        <f t="shared" si="11"/>
        <v>18</v>
      </c>
      <c r="B382" s="1" t="s">
        <v>4</v>
      </c>
      <c r="C382" s="33" t="s">
        <v>178</v>
      </c>
      <c r="D382" s="126">
        <v>100</v>
      </c>
      <c r="E382" s="1" t="s">
        <v>0</v>
      </c>
    </row>
    <row r="383" spans="1:5" x14ac:dyDescent="0.25">
      <c r="A383" s="70">
        <v>19</v>
      </c>
      <c r="B383" s="1" t="s">
        <v>136</v>
      </c>
      <c r="C383" s="33" t="s">
        <v>497</v>
      </c>
      <c r="D383" s="125">
        <v>1180</v>
      </c>
      <c r="E383" s="1" t="s">
        <v>0</v>
      </c>
    </row>
    <row r="384" spans="1:5" ht="15.75" thickBot="1" x14ac:dyDescent="0.3">
      <c r="A384" s="68">
        <v>20</v>
      </c>
      <c r="B384" s="1" t="s">
        <v>4</v>
      </c>
      <c r="C384" s="69" t="s">
        <v>179</v>
      </c>
      <c r="D384" s="126">
        <v>465</v>
      </c>
      <c r="E384" s="1" t="s">
        <v>0</v>
      </c>
    </row>
    <row r="385" spans="1:5" ht="15.75" thickBot="1" x14ac:dyDescent="0.3">
      <c r="A385" s="150" t="s">
        <v>290</v>
      </c>
      <c r="B385" s="151"/>
      <c r="C385" s="151"/>
      <c r="D385" s="127">
        <f>SUM(D365:D384)</f>
        <v>6145</v>
      </c>
      <c r="E385" s="31"/>
    </row>
    <row r="386" spans="1:5" x14ac:dyDescent="0.25">
      <c r="A386" s="42"/>
      <c r="B386" s="43"/>
      <c r="C386" s="43"/>
      <c r="D386" s="128"/>
      <c r="E386" s="43"/>
    </row>
    <row r="387" spans="1:5" x14ac:dyDescent="0.25">
      <c r="A387" s="152" t="s">
        <v>506</v>
      </c>
      <c r="B387" s="152"/>
      <c r="C387" s="152"/>
      <c r="D387" s="152"/>
      <c r="E387" s="152"/>
    </row>
    <row r="388" spans="1:5" x14ac:dyDescent="0.25">
      <c r="A388" s="70">
        <v>1</v>
      </c>
      <c r="B388" s="71" t="s">
        <v>4</v>
      </c>
      <c r="C388" s="60" t="s">
        <v>180</v>
      </c>
      <c r="D388" s="133">
        <v>635</v>
      </c>
      <c r="E388" s="61" t="s">
        <v>0</v>
      </c>
    </row>
    <row r="389" spans="1:5" x14ac:dyDescent="0.25">
      <c r="A389" s="68">
        <f t="shared" ref="A389:A410" si="12">A388+1</f>
        <v>2</v>
      </c>
      <c r="B389" s="72" t="s">
        <v>102</v>
      </c>
      <c r="C389" s="59" t="s">
        <v>182</v>
      </c>
      <c r="D389" s="132">
        <v>450</v>
      </c>
      <c r="E389" s="58" t="s">
        <v>0</v>
      </c>
    </row>
    <row r="390" spans="1:5" x14ac:dyDescent="0.25">
      <c r="A390" s="68">
        <f t="shared" si="12"/>
        <v>3</v>
      </c>
      <c r="B390" s="72" t="s">
        <v>4</v>
      </c>
      <c r="C390" s="59" t="s">
        <v>183</v>
      </c>
      <c r="D390" s="132">
        <v>210</v>
      </c>
      <c r="E390" s="58" t="s">
        <v>6</v>
      </c>
    </row>
    <row r="391" spans="1:5" x14ac:dyDescent="0.25">
      <c r="A391" s="68">
        <f t="shared" si="12"/>
        <v>4</v>
      </c>
      <c r="B391" s="72" t="s">
        <v>4</v>
      </c>
      <c r="C391" s="59" t="s">
        <v>184</v>
      </c>
      <c r="D391" s="132">
        <v>230</v>
      </c>
      <c r="E391" s="58" t="s">
        <v>0</v>
      </c>
    </row>
    <row r="392" spans="1:5" x14ac:dyDescent="0.25">
      <c r="A392" s="68">
        <f t="shared" si="12"/>
        <v>5</v>
      </c>
      <c r="B392" s="72" t="s">
        <v>4</v>
      </c>
      <c r="C392" s="59" t="s">
        <v>185</v>
      </c>
      <c r="D392" s="132">
        <v>220</v>
      </c>
      <c r="E392" s="58" t="s">
        <v>0</v>
      </c>
    </row>
    <row r="393" spans="1:5" x14ac:dyDescent="0.25">
      <c r="A393" s="68">
        <f t="shared" si="12"/>
        <v>6</v>
      </c>
      <c r="B393" s="72" t="s">
        <v>4</v>
      </c>
      <c r="C393" s="59" t="s">
        <v>186</v>
      </c>
      <c r="D393" s="132">
        <v>640</v>
      </c>
      <c r="E393" s="58" t="s">
        <v>498</v>
      </c>
    </row>
    <row r="394" spans="1:5" x14ac:dyDescent="0.25">
      <c r="A394" s="68">
        <f t="shared" si="12"/>
        <v>7</v>
      </c>
      <c r="B394" s="72" t="s">
        <v>4</v>
      </c>
      <c r="C394" s="59" t="s">
        <v>499</v>
      </c>
      <c r="D394" s="132">
        <v>185</v>
      </c>
      <c r="E394" s="58" t="s">
        <v>291</v>
      </c>
    </row>
    <row r="395" spans="1:5" x14ac:dyDescent="0.25">
      <c r="A395" s="68">
        <f t="shared" si="12"/>
        <v>8</v>
      </c>
      <c r="B395" s="72" t="s">
        <v>4</v>
      </c>
      <c r="C395" s="59" t="s">
        <v>187</v>
      </c>
      <c r="D395" s="132">
        <v>300</v>
      </c>
      <c r="E395" s="58" t="s">
        <v>0</v>
      </c>
    </row>
    <row r="396" spans="1:5" x14ac:dyDescent="0.25">
      <c r="A396" s="68">
        <f t="shared" si="12"/>
        <v>9</v>
      </c>
      <c r="B396" s="72" t="s">
        <v>4</v>
      </c>
      <c r="C396" s="59" t="s">
        <v>188</v>
      </c>
      <c r="D396" s="132">
        <v>860</v>
      </c>
      <c r="E396" s="58" t="s">
        <v>498</v>
      </c>
    </row>
    <row r="397" spans="1:5" x14ac:dyDescent="0.25">
      <c r="A397" s="68">
        <f t="shared" si="12"/>
        <v>10</v>
      </c>
      <c r="B397" s="72" t="s">
        <v>4</v>
      </c>
      <c r="C397" s="59" t="s">
        <v>189</v>
      </c>
      <c r="D397" s="132">
        <v>270</v>
      </c>
      <c r="E397" s="58" t="s">
        <v>6</v>
      </c>
    </row>
    <row r="398" spans="1:5" x14ac:dyDescent="0.25">
      <c r="A398" s="68">
        <f t="shared" si="12"/>
        <v>11</v>
      </c>
      <c r="B398" s="72" t="s">
        <v>21</v>
      </c>
      <c r="C398" s="59" t="s">
        <v>500</v>
      </c>
      <c r="D398" s="132">
        <v>90</v>
      </c>
      <c r="E398" s="58" t="s">
        <v>291</v>
      </c>
    </row>
    <row r="399" spans="1:5" x14ac:dyDescent="0.25">
      <c r="A399" s="68">
        <f t="shared" si="12"/>
        <v>12</v>
      </c>
      <c r="B399" s="72" t="s">
        <v>4</v>
      </c>
      <c r="C399" s="59" t="s">
        <v>190</v>
      </c>
      <c r="D399" s="132">
        <v>160</v>
      </c>
      <c r="E399" s="58" t="s">
        <v>0</v>
      </c>
    </row>
    <row r="400" spans="1:5" x14ac:dyDescent="0.25">
      <c r="A400" s="68">
        <f t="shared" si="12"/>
        <v>13</v>
      </c>
      <c r="B400" s="72" t="s">
        <v>4</v>
      </c>
      <c r="C400" s="59" t="s">
        <v>191</v>
      </c>
      <c r="D400" s="132">
        <v>230</v>
      </c>
      <c r="E400" s="58" t="s">
        <v>0</v>
      </c>
    </row>
    <row r="401" spans="1:5" x14ac:dyDescent="0.25">
      <c r="A401" s="68">
        <f t="shared" si="12"/>
        <v>14</v>
      </c>
      <c r="B401" s="72" t="s">
        <v>4</v>
      </c>
      <c r="C401" s="59" t="s">
        <v>192</v>
      </c>
      <c r="D401" s="132">
        <v>160</v>
      </c>
      <c r="E401" s="58" t="s">
        <v>0</v>
      </c>
    </row>
    <row r="402" spans="1:5" x14ac:dyDescent="0.25">
      <c r="A402" s="68">
        <f t="shared" si="12"/>
        <v>15</v>
      </c>
      <c r="B402" s="72" t="s">
        <v>4</v>
      </c>
      <c r="C402" s="59" t="s">
        <v>193</v>
      </c>
      <c r="D402" s="132">
        <v>195</v>
      </c>
      <c r="E402" s="58" t="s">
        <v>0</v>
      </c>
    </row>
    <row r="403" spans="1:5" x14ac:dyDescent="0.25">
      <c r="A403" s="68">
        <f t="shared" si="12"/>
        <v>16</v>
      </c>
      <c r="B403" s="72" t="s">
        <v>4</v>
      </c>
      <c r="C403" s="59" t="s">
        <v>194</v>
      </c>
      <c r="D403" s="132">
        <v>90</v>
      </c>
      <c r="E403" s="58" t="s">
        <v>0</v>
      </c>
    </row>
    <row r="404" spans="1:5" x14ac:dyDescent="0.25">
      <c r="A404" s="68">
        <f t="shared" si="12"/>
        <v>17</v>
      </c>
      <c r="B404" s="72" t="s">
        <v>102</v>
      </c>
      <c r="C404" s="59" t="s">
        <v>195</v>
      </c>
      <c r="D404" s="132">
        <v>920</v>
      </c>
      <c r="E404" s="58" t="s">
        <v>0</v>
      </c>
    </row>
    <row r="405" spans="1:5" x14ac:dyDescent="0.25">
      <c r="A405" s="68">
        <f t="shared" si="12"/>
        <v>18</v>
      </c>
      <c r="B405" s="72" t="s">
        <v>102</v>
      </c>
      <c r="C405" s="59" t="s">
        <v>196</v>
      </c>
      <c r="D405" s="132">
        <v>1250</v>
      </c>
      <c r="E405" s="58" t="s">
        <v>0</v>
      </c>
    </row>
    <row r="406" spans="1:5" x14ac:dyDescent="0.25">
      <c r="A406" s="68">
        <f>A405+1</f>
        <v>19</v>
      </c>
      <c r="B406" s="72" t="s">
        <v>4</v>
      </c>
      <c r="C406" s="59" t="s">
        <v>501</v>
      </c>
      <c r="D406" s="132">
        <v>370</v>
      </c>
      <c r="E406" s="58" t="s">
        <v>291</v>
      </c>
    </row>
    <row r="407" spans="1:5" x14ac:dyDescent="0.25">
      <c r="A407" s="68">
        <f t="shared" si="12"/>
        <v>20</v>
      </c>
      <c r="B407" s="72" t="s">
        <v>2</v>
      </c>
      <c r="C407" s="59" t="s">
        <v>502</v>
      </c>
      <c r="D407" s="132">
        <v>100</v>
      </c>
      <c r="E407" s="58" t="s">
        <v>291</v>
      </c>
    </row>
    <row r="408" spans="1:5" x14ac:dyDescent="0.25">
      <c r="A408" s="68">
        <f t="shared" si="12"/>
        <v>21</v>
      </c>
      <c r="B408" s="72" t="s">
        <v>4</v>
      </c>
      <c r="C408" s="59" t="s">
        <v>503</v>
      </c>
      <c r="D408" s="132">
        <v>85</v>
      </c>
      <c r="E408" s="58" t="s">
        <v>504</v>
      </c>
    </row>
    <row r="409" spans="1:5" x14ac:dyDescent="0.25">
      <c r="A409" s="68">
        <f t="shared" si="12"/>
        <v>22</v>
      </c>
      <c r="B409" s="72" t="s">
        <v>21</v>
      </c>
      <c r="C409" s="59" t="s">
        <v>505</v>
      </c>
      <c r="D409" s="132">
        <v>70</v>
      </c>
      <c r="E409" s="58" t="s">
        <v>504</v>
      </c>
    </row>
    <row r="410" spans="1:5" ht="15.75" thickBot="1" x14ac:dyDescent="0.3">
      <c r="A410" s="68">
        <f t="shared" si="12"/>
        <v>23</v>
      </c>
      <c r="B410" s="72" t="s">
        <v>136</v>
      </c>
      <c r="C410" s="59" t="s">
        <v>197</v>
      </c>
      <c r="D410" s="132">
        <v>70</v>
      </c>
      <c r="E410" s="58" t="s">
        <v>0</v>
      </c>
    </row>
    <row r="411" spans="1:5" ht="15.75" thickBot="1" x14ac:dyDescent="0.3">
      <c r="A411" s="150" t="s">
        <v>290</v>
      </c>
      <c r="B411" s="151"/>
      <c r="C411" s="151"/>
      <c r="D411" s="127">
        <f>SUM(D388:D410)</f>
        <v>7790</v>
      </c>
      <c r="E411" s="31"/>
    </row>
    <row r="412" spans="1:5" x14ac:dyDescent="0.25">
      <c r="A412" s="42"/>
      <c r="B412" s="43"/>
      <c r="C412" s="43"/>
      <c r="D412" s="128"/>
      <c r="E412" s="43"/>
    </row>
    <row r="413" spans="1:5" ht="15.75" thickBot="1" x14ac:dyDescent="0.3">
      <c r="A413" s="152" t="s">
        <v>513</v>
      </c>
      <c r="B413" s="152"/>
      <c r="C413" s="152"/>
      <c r="D413" s="152"/>
      <c r="E413" s="152"/>
    </row>
    <row r="414" spans="1:5" x14ac:dyDescent="0.25">
      <c r="A414" s="73">
        <v>1</v>
      </c>
      <c r="B414" s="1" t="s">
        <v>4</v>
      </c>
      <c r="C414" s="69" t="s">
        <v>201</v>
      </c>
      <c r="D414" s="135">
        <v>610</v>
      </c>
      <c r="E414" s="1" t="s">
        <v>0</v>
      </c>
    </row>
    <row r="415" spans="1:5" x14ac:dyDescent="0.25">
      <c r="A415" s="68">
        <f>A414+1</f>
        <v>2</v>
      </c>
      <c r="B415" s="1" t="s">
        <v>4</v>
      </c>
      <c r="C415" s="69" t="s">
        <v>203</v>
      </c>
      <c r="D415" s="135">
        <f>D414</f>
        <v>610</v>
      </c>
      <c r="E415" s="1" t="s">
        <v>0</v>
      </c>
    </row>
    <row r="416" spans="1:5" x14ac:dyDescent="0.25">
      <c r="A416" s="70">
        <f t="shared" ref="A416:A432" si="13">A415+1</f>
        <v>3</v>
      </c>
      <c r="B416" s="1" t="s">
        <v>4</v>
      </c>
      <c r="C416" s="33" t="s">
        <v>204</v>
      </c>
      <c r="D416" s="136">
        <v>1097</v>
      </c>
      <c r="E416" s="1" t="s">
        <v>0</v>
      </c>
    </row>
    <row r="417" spans="1:5" x14ac:dyDescent="0.25">
      <c r="A417" s="68">
        <f t="shared" si="13"/>
        <v>4</v>
      </c>
      <c r="B417" s="1" t="s">
        <v>4</v>
      </c>
      <c r="C417" s="33" t="s">
        <v>11</v>
      </c>
      <c r="D417" s="135">
        <v>280</v>
      </c>
      <c r="E417" s="1" t="s">
        <v>0</v>
      </c>
    </row>
    <row r="418" spans="1:5" x14ac:dyDescent="0.25">
      <c r="A418" s="68">
        <v>5</v>
      </c>
      <c r="B418" s="1" t="s">
        <v>2</v>
      </c>
      <c r="C418" s="69" t="s">
        <v>162</v>
      </c>
      <c r="D418" s="135">
        <v>530</v>
      </c>
      <c r="E418" s="1" t="s">
        <v>0</v>
      </c>
    </row>
    <row r="419" spans="1:5" x14ac:dyDescent="0.25">
      <c r="A419" s="68">
        <f t="shared" si="13"/>
        <v>6</v>
      </c>
      <c r="B419" s="1" t="s">
        <v>2</v>
      </c>
      <c r="C419" s="33" t="s">
        <v>507</v>
      </c>
      <c r="D419" s="135">
        <v>360</v>
      </c>
      <c r="E419" s="1" t="s">
        <v>291</v>
      </c>
    </row>
    <row r="420" spans="1:5" x14ac:dyDescent="0.25">
      <c r="A420" s="68">
        <f t="shared" si="13"/>
        <v>7</v>
      </c>
      <c r="B420" s="1" t="s">
        <v>4</v>
      </c>
      <c r="C420" s="33" t="s">
        <v>205</v>
      </c>
      <c r="D420" s="135">
        <v>250</v>
      </c>
      <c r="E420" s="1" t="s">
        <v>0</v>
      </c>
    </row>
    <row r="421" spans="1:5" x14ac:dyDescent="0.25">
      <c r="A421" s="68">
        <f t="shared" si="13"/>
        <v>8</v>
      </c>
      <c r="B421" s="1" t="s">
        <v>7</v>
      </c>
      <c r="C421" s="33" t="s">
        <v>206</v>
      </c>
      <c r="D421" s="135">
        <v>565</v>
      </c>
      <c r="E421" s="1" t="s">
        <v>0</v>
      </c>
    </row>
    <row r="422" spans="1:5" x14ac:dyDescent="0.25">
      <c r="A422" s="68">
        <f t="shared" si="13"/>
        <v>9</v>
      </c>
      <c r="B422" s="1" t="s">
        <v>4</v>
      </c>
      <c r="C422" s="69" t="s">
        <v>207</v>
      </c>
      <c r="D422" s="135">
        <v>563</v>
      </c>
      <c r="E422" s="1" t="s">
        <v>0</v>
      </c>
    </row>
    <row r="423" spans="1:5" x14ac:dyDescent="0.25">
      <c r="A423" s="68">
        <f t="shared" si="13"/>
        <v>10</v>
      </c>
      <c r="B423" s="1" t="s">
        <v>4</v>
      </c>
      <c r="C423" s="69" t="s">
        <v>508</v>
      </c>
      <c r="D423" s="135">
        <v>220</v>
      </c>
      <c r="E423" s="1" t="s">
        <v>291</v>
      </c>
    </row>
    <row r="424" spans="1:5" x14ac:dyDescent="0.25">
      <c r="A424" s="68">
        <f t="shared" si="13"/>
        <v>11</v>
      </c>
      <c r="B424" s="1" t="s">
        <v>4</v>
      </c>
      <c r="C424" s="69" t="s">
        <v>208</v>
      </c>
      <c r="D424" s="135">
        <v>50</v>
      </c>
      <c r="E424" s="1" t="s">
        <v>0</v>
      </c>
    </row>
    <row r="425" spans="1:5" x14ac:dyDescent="0.25">
      <c r="A425" s="68">
        <v>12</v>
      </c>
      <c r="B425" s="1" t="s">
        <v>4</v>
      </c>
      <c r="C425" s="69" t="s">
        <v>509</v>
      </c>
      <c r="D425" s="135">
        <v>240</v>
      </c>
      <c r="E425" s="1" t="s">
        <v>291</v>
      </c>
    </row>
    <row r="426" spans="1:5" x14ac:dyDescent="0.25">
      <c r="A426" s="68">
        <v>13</v>
      </c>
      <c r="B426" s="1" t="s">
        <v>2</v>
      </c>
      <c r="C426" s="69" t="s">
        <v>510</v>
      </c>
      <c r="D426" s="135">
        <v>250</v>
      </c>
      <c r="E426" s="1" t="s">
        <v>291</v>
      </c>
    </row>
    <row r="427" spans="1:5" x14ac:dyDescent="0.25">
      <c r="A427" s="68">
        <v>14</v>
      </c>
      <c r="B427" s="1" t="s">
        <v>4</v>
      </c>
      <c r="C427" s="69" t="s">
        <v>209</v>
      </c>
      <c r="D427" s="135">
        <v>600</v>
      </c>
      <c r="E427" s="1" t="s">
        <v>0</v>
      </c>
    </row>
    <row r="428" spans="1:5" x14ac:dyDescent="0.25">
      <c r="A428" s="68">
        <v>15</v>
      </c>
      <c r="B428" s="1" t="s">
        <v>4</v>
      </c>
      <c r="C428" s="69" t="s">
        <v>511</v>
      </c>
      <c r="D428" s="135">
        <v>180</v>
      </c>
      <c r="E428" s="1" t="s">
        <v>291</v>
      </c>
    </row>
    <row r="429" spans="1:5" x14ac:dyDescent="0.25">
      <c r="A429" s="68">
        <v>16</v>
      </c>
      <c r="B429" s="1" t="s">
        <v>4</v>
      </c>
      <c r="C429" s="33" t="s">
        <v>210</v>
      </c>
      <c r="D429" s="135">
        <v>40</v>
      </c>
      <c r="E429" s="1" t="s">
        <v>0</v>
      </c>
    </row>
    <row r="430" spans="1:5" x14ac:dyDescent="0.25">
      <c r="A430" s="68">
        <f t="shared" si="13"/>
        <v>17</v>
      </c>
      <c r="B430" s="1" t="s">
        <v>4</v>
      </c>
      <c r="C430" s="33" t="s">
        <v>211</v>
      </c>
      <c r="D430" s="135">
        <v>1037</v>
      </c>
      <c r="E430" s="1" t="s">
        <v>291</v>
      </c>
    </row>
    <row r="431" spans="1:5" x14ac:dyDescent="0.25">
      <c r="A431" s="68">
        <f t="shared" si="13"/>
        <v>18</v>
      </c>
      <c r="B431" s="1" t="s">
        <v>21</v>
      </c>
      <c r="C431" s="69" t="s">
        <v>512</v>
      </c>
      <c r="D431" s="135">
        <v>60</v>
      </c>
      <c r="E431" s="1" t="s">
        <v>291</v>
      </c>
    </row>
    <row r="432" spans="1:5" ht="15.75" thickBot="1" x14ac:dyDescent="0.3">
      <c r="A432" s="68">
        <f t="shared" si="13"/>
        <v>19</v>
      </c>
      <c r="B432" s="1" t="s">
        <v>21</v>
      </c>
      <c r="C432" s="33" t="s">
        <v>211</v>
      </c>
      <c r="D432" s="135">
        <v>50</v>
      </c>
      <c r="E432" s="1" t="s">
        <v>0</v>
      </c>
    </row>
    <row r="433" spans="1:5" ht="15.75" thickBot="1" x14ac:dyDescent="0.3">
      <c r="A433" s="150" t="s">
        <v>290</v>
      </c>
      <c r="B433" s="151"/>
      <c r="C433" s="151"/>
      <c r="D433" s="127">
        <f>SUM(D410:D432)</f>
        <v>15452</v>
      </c>
      <c r="E433" s="31"/>
    </row>
    <row r="434" spans="1:5" x14ac:dyDescent="0.25">
      <c r="A434" s="42"/>
      <c r="B434" s="43"/>
      <c r="C434" s="43"/>
      <c r="D434" s="128"/>
      <c r="E434" s="43"/>
    </row>
    <row r="435" spans="1:5" x14ac:dyDescent="0.25">
      <c r="A435" s="152" t="s">
        <v>526</v>
      </c>
      <c r="B435" s="152"/>
      <c r="C435" s="152"/>
      <c r="D435" s="152"/>
      <c r="E435" s="152"/>
    </row>
    <row r="436" spans="1:5" x14ac:dyDescent="0.25">
      <c r="A436" s="70">
        <v>1</v>
      </c>
      <c r="B436" s="76" t="s">
        <v>2</v>
      </c>
      <c r="C436" s="66" t="s">
        <v>212</v>
      </c>
      <c r="D436" s="137">
        <v>205</v>
      </c>
      <c r="E436" s="76" t="s">
        <v>0</v>
      </c>
    </row>
    <row r="437" spans="1:5" x14ac:dyDescent="0.25">
      <c r="A437" s="68">
        <v>2</v>
      </c>
      <c r="B437" s="58" t="s">
        <v>2</v>
      </c>
      <c r="C437" s="62" t="s">
        <v>214</v>
      </c>
      <c r="D437" s="132">
        <v>440</v>
      </c>
      <c r="E437" s="58" t="s">
        <v>0</v>
      </c>
    </row>
    <row r="438" spans="1:5" x14ac:dyDescent="0.25">
      <c r="A438" s="68">
        <v>3</v>
      </c>
      <c r="B438" s="58" t="s">
        <v>4</v>
      </c>
      <c r="C438" s="60" t="s">
        <v>179</v>
      </c>
      <c r="D438" s="132">
        <v>800</v>
      </c>
      <c r="E438" s="58" t="s">
        <v>0</v>
      </c>
    </row>
    <row r="439" spans="1:5" x14ac:dyDescent="0.25">
      <c r="A439" s="68">
        <v>4</v>
      </c>
      <c r="B439" s="58" t="s">
        <v>4</v>
      </c>
      <c r="C439" s="59" t="s">
        <v>215</v>
      </c>
      <c r="D439" s="132">
        <v>175</v>
      </c>
      <c r="E439" s="58" t="s">
        <v>0</v>
      </c>
    </row>
    <row r="440" spans="1:5" x14ac:dyDescent="0.25">
      <c r="A440" s="68">
        <v>5</v>
      </c>
      <c r="B440" s="58" t="s">
        <v>4</v>
      </c>
      <c r="C440" s="59" t="s">
        <v>216</v>
      </c>
      <c r="D440" s="132">
        <v>170</v>
      </c>
      <c r="E440" s="58" t="s">
        <v>0</v>
      </c>
    </row>
    <row r="441" spans="1:5" x14ac:dyDescent="0.25">
      <c r="A441" s="68">
        <f t="shared" ref="A441:A461" si="14">A440+1</f>
        <v>6</v>
      </c>
      <c r="B441" s="58" t="s">
        <v>4</v>
      </c>
      <c r="C441" s="59" t="s">
        <v>217</v>
      </c>
      <c r="D441" s="132">
        <v>200</v>
      </c>
      <c r="E441" s="58" t="s">
        <v>0</v>
      </c>
    </row>
    <row r="442" spans="1:5" x14ac:dyDescent="0.25">
      <c r="A442" s="68">
        <f t="shared" si="14"/>
        <v>7</v>
      </c>
      <c r="B442" s="58" t="s">
        <v>4</v>
      </c>
      <c r="C442" s="59" t="s">
        <v>218</v>
      </c>
      <c r="D442" s="132">
        <v>170</v>
      </c>
      <c r="E442" s="58" t="s">
        <v>0</v>
      </c>
    </row>
    <row r="443" spans="1:5" x14ac:dyDescent="0.25">
      <c r="A443" s="68">
        <f t="shared" si="14"/>
        <v>8</v>
      </c>
      <c r="B443" s="58" t="s">
        <v>4</v>
      </c>
      <c r="C443" s="59" t="s">
        <v>219</v>
      </c>
      <c r="D443" s="132">
        <v>150</v>
      </c>
      <c r="E443" s="58" t="s">
        <v>0</v>
      </c>
    </row>
    <row r="444" spans="1:5" x14ac:dyDescent="0.25">
      <c r="A444" s="68">
        <f t="shared" si="14"/>
        <v>9</v>
      </c>
      <c r="B444" s="58" t="s">
        <v>4</v>
      </c>
      <c r="C444" s="60" t="s">
        <v>220</v>
      </c>
      <c r="D444" s="132">
        <v>615</v>
      </c>
      <c r="E444" s="58" t="s">
        <v>0</v>
      </c>
    </row>
    <row r="445" spans="1:5" x14ac:dyDescent="0.25">
      <c r="A445" s="68">
        <v>10</v>
      </c>
      <c r="B445" s="58" t="s">
        <v>4</v>
      </c>
      <c r="C445" s="59" t="s">
        <v>221</v>
      </c>
      <c r="D445" s="132">
        <v>230</v>
      </c>
      <c r="E445" s="58" t="s">
        <v>0</v>
      </c>
    </row>
    <row r="446" spans="1:5" x14ac:dyDescent="0.25">
      <c r="A446" s="68">
        <v>11</v>
      </c>
      <c r="B446" s="32" t="s">
        <v>4</v>
      </c>
      <c r="C446" s="60" t="s">
        <v>222</v>
      </c>
      <c r="D446" s="132">
        <v>463</v>
      </c>
      <c r="E446" s="58" t="s">
        <v>0</v>
      </c>
    </row>
    <row r="447" spans="1:5" x14ac:dyDescent="0.25">
      <c r="A447" s="68">
        <f t="shared" si="14"/>
        <v>12</v>
      </c>
      <c r="B447" s="32" t="s">
        <v>4</v>
      </c>
      <c r="C447" s="78" t="s">
        <v>514</v>
      </c>
      <c r="D447" s="132">
        <v>140</v>
      </c>
      <c r="E447" s="58" t="s">
        <v>291</v>
      </c>
    </row>
    <row r="448" spans="1:5" x14ac:dyDescent="0.25">
      <c r="A448" s="68">
        <f t="shared" si="14"/>
        <v>13</v>
      </c>
      <c r="B448" s="32" t="s">
        <v>4</v>
      </c>
      <c r="C448" s="78" t="s">
        <v>515</v>
      </c>
      <c r="D448" s="132">
        <v>160</v>
      </c>
      <c r="E448" s="58" t="s">
        <v>291</v>
      </c>
    </row>
    <row r="449" spans="1:5" x14ac:dyDescent="0.25">
      <c r="A449" s="68">
        <f t="shared" si="14"/>
        <v>14</v>
      </c>
      <c r="B449" s="32" t="s">
        <v>4</v>
      </c>
      <c r="C449" s="78" t="s">
        <v>516</v>
      </c>
      <c r="D449" s="132">
        <v>80</v>
      </c>
      <c r="E449" s="58" t="s">
        <v>291</v>
      </c>
    </row>
    <row r="450" spans="1:5" x14ac:dyDescent="0.25">
      <c r="A450" s="68">
        <v>15</v>
      </c>
      <c r="B450" s="32" t="s">
        <v>4</v>
      </c>
      <c r="C450" s="59" t="s">
        <v>223</v>
      </c>
      <c r="D450" s="132">
        <v>740</v>
      </c>
      <c r="E450" s="58" t="s">
        <v>0</v>
      </c>
    </row>
    <row r="451" spans="1:5" x14ac:dyDescent="0.25">
      <c r="A451" s="68">
        <v>16</v>
      </c>
      <c r="B451" s="32" t="s">
        <v>21</v>
      </c>
      <c r="C451" s="59" t="s">
        <v>517</v>
      </c>
      <c r="D451" s="132">
        <v>150</v>
      </c>
      <c r="E451" s="58" t="s">
        <v>291</v>
      </c>
    </row>
    <row r="452" spans="1:5" x14ac:dyDescent="0.25">
      <c r="A452" s="68">
        <f t="shared" si="14"/>
        <v>17</v>
      </c>
      <c r="B452" s="32" t="s">
        <v>4</v>
      </c>
      <c r="C452" s="60" t="s">
        <v>224</v>
      </c>
      <c r="D452" s="132">
        <v>420</v>
      </c>
      <c r="E452" s="58" t="s">
        <v>0</v>
      </c>
    </row>
    <row r="453" spans="1:5" x14ac:dyDescent="0.25">
      <c r="A453" s="68">
        <f t="shared" si="14"/>
        <v>18</v>
      </c>
      <c r="B453" s="32" t="s">
        <v>4</v>
      </c>
      <c r="C453" s="59" t="s">
        <v>225</v>
      </c>
      <c r="D453" s="132">
        <v>115</v>
      </c>
      <c r="E453" s="58" t="s">
        <v>0</v>
      </c>
    </row>
    <row r="454" spans="1:5" x14ac:dyDescent="0.25">
      <c r="A454" s="68">
        <v>19</v>
      </c>
      <c r="B454" s="32" t="s">
        <v>4</v>
      </c>
      <c r="C454" s="33" t="s">
        <v>518</v>
      </c>
      <c r="D454" s="126">
        <v>280</v>
      </c>
      <c r="E454" s="32" t="s">
        <v>291</v>
      </c>
    </row>
    <row r="455" spans="1:5" x14ac:dyDescent="0.25">
      <c r="A455" s="68">
        <f t="shared" si="14"/>
        <v>20</v>
      </c>
      <c r="B455" s="32" t="s">
        <v>4</v>
      </c>
      <c r="C455" s="69" t="s">
        <v>519</v>
      </c>
      <c r="D455" s="126">
        <v>210</v>
      </c>
      <c r="E455" s="32" t="s">
        <v>291</v>
      </c>
    </row>
    <row r="456" spans="1:5" x14ac:dyDescent="0.25">
      <c r="A456" s="68">
        <f t="shared" si="14"/>
        <v>21</v>
      </c>
      <c r="B456" s="32" t="s">
        <v>4</v>
      </c>
      <c r="C456" s="33" t="s">
        <v>224</v>
      </c>
      <c r="D456" s="126">
        <v>290</v>
      </c>
      <c r="E456" s="32" t="s">
        <v>291</v>
      </c>
    </row>
    <row r="457" spans="1:5" x14ac:dyDescent="0.25">
      <c r="A457" s="68">
        <f t="shared" si="14"/>
        <v>22</v>
      </c>
      <c r="B457" s="32" t="s">
        <v>4</v>
      </c>
      <c r="C457" s="69" t="s">
        <v>520</v>
      </c>
      <c r="D457" s="126">
        <v>190</v>
      </c>
      <c r="E457" s="32" t="s">
        <v>291</v>
      </c>
    </row>
    <row r="458" spans="1:5" x14ac:dyDescent="0.25">
      <c r="A458" s="68">
        <f t="shared" si="14"/>
        <v>23</v>
      </c>
      <c r="B458" s="32" t="s">
        <v>4</v>
      </c>
      <c r="C458" s="33" t="s">
        <v>232</v>
      </c>
      <c r="D458" s="126">
        <v>200</v>
      </c>
      <c r="E458" s="32" t="s">
        <v>291</v>
      </c>
    </row>
    <row r="459" spans="1:5" x14ac:dyDescent="0.25">
      <c r="A459" s="68">
        <f t="shared" si="14"/>
        <v>24</v>
      </c>
      <c r="B459" s="32" t="s">
        <v>4</v>
      </c>
      <c r="C459" s="69" t="s">
        <v>521</v>
      </c>
      <c r="D459" s="126">
        <v>60</v>
      </c>
      <c r="E459" s="32" t="s">
        <v>291</v>
      </c>
    </row>
    <row r="460" spans="1:5" x14ac:dyDescent="0.25">
      <c r="A460" s="68">
        <f t="shared" si="14"/>
        <v>25</v>
      </c>
      <c r="B460" s="32" t="s">
        <v>4</v>
      </c>
      <c r="C460" s="69" t="s">
        <v>522</v>
      </c>
      <c r="D460" s="126">
        <v>250</v>
      </c>
      <c r="E460" s="32" t="s">
        <v>291</v>
      </c>
    </row>
    <row r="461" spans="1:5" x14ac:dyDescent="0.25">
      <c r="A461" s="68">
        <f t="shared" si="14"/>
        <v>26</v>
      </c>
      <c r="B461" s="32" t="s">
        <v>4</v>
      </c>
      <c r="C461" s="69" t="s">
        <v>523</v>
      </c>
      <c r="D461" s="126">
        <v>480</v>
      </c>
      <c r="E461" s="32" t="s">
        <v>291</v>
      </c>
    </row>
    <row r="462" spans="1:5" x14ac:dyDescent="0.25">
      <c r="A462" s="68">
        <v>27</v>
      </c>
      <c r="B462" s="1" t="s">
        <v>136</v>
      </c>
      <c r="C462" s="33" t="s">
        <v>524</v>
      </c>
      <c r="D462" s="125">
        <v>1700</v>
      </c>
      <c r="E462" s="1" t="s">
        <v>0</v>
      </c>
    </row>
    <row r="463" spans="1:5" ht="15.75" thickBot="1" x14ac:dyDescent="0.3">
      <c r="A463" s="68">
        <v>28</v>
      </c>
      <c r="B463" s="32" t="s">
        <v>21</v>
      </c>
      <c r="C463" s="69" t="s">
        <v>525</v>
      </c>
      <c r="D463" s="126">
        <v>180</v>
      </c>
      <c r="E463" s="32" t="s">
        <v>291</v>
      </c>
    </row>
    <row r="464" spans="1:5" ht="15.75" thickBot="1" x14ac:dyDescent="0.3">
      <c r="A464" s="150" t="s">
        <v>290</v>
      </c>
      <c r="B464" s="151"/>
      <c r="C464" s="151"/>
      <c r="D464" s="127">
        <f>SUM(D436:D463)</f>
        <v>9263</v>
      </c>
      <c r="E464" s="31"/>
    </row>
    <row r="465" spans="1:5" x14ac:dyDescent="0.25">
      <c r="A465" s="42"/>
      <c r="B465" s="43"/>
      <c r="C465" s="43"/>
      <c r="D465" s="128"/>
      <c r="E465" s="43"/>
    </row>
    <row r="466" spans="1:5" x14ac:dyDescent="0.25">
      <c r="A466" s="152" t="s">
        <v>527</v>
      </c>
      <c r="B466" s="152"/>
      <c r="C466" s="152"/>
      <c r="D466" s="152"/>
      <c r="E466" s="152"/>
    </row>
    <row r="467" spans="1:5" x14ac:dyDescent="0.25">
      <c r="A467" s="68">
        <v>1</v>
      </c>
      <c r="B467" s="32" t="s">
        <v>4</v>
      </c>
      <c r="C467" s="79" t="s">
        <v>528</v>
      </c>
      <c r="D467" s="126">
        <v>350</v>
      </c>
      <c r="E467" s="32" t="s">
        <v>0</v>
      </c>
    </row>
    <row r="468" spans="1:5" x14ac:dyDescent="0.25">
      <c r="A468" s="68">
        <v>2</v>
      </c>
      <c r="B468" s="32" t="s">
        <v>4</v>
      </c>
      <c r="C468" s="79" t="s">
        <v>529</v>
      </c>
      <c r="D468" s="126">
        <v>50</v>
      </c>
      <c r="E468" s="32" t="s">
        <v>291</v>
      </c>
    </row>
    <row r="469" spans="1:5" x14ac:dyDescent="0.25">
      <c r="A469" s="68">
        <v>3</v>
      </c>
      <c r="B469" s="32" t="s">
        <v>4</v>
      </c>
      <c r="C469" s="79" t="s">
        <v>530</v>
      </c>
      <c r="D469" s="126">
        <v>110</v>
      </c>
      <c r="E469" s="32" t="s">
        <v>291</v>
      </c>
    </row>
    <row r="470" spans="1:5" x14ac:dyDescent="0.25">
      <c r="A470" s="68">
        <f t="shared" ref="A470:A472" si="15">A469+1</f>
        <v>4</v>
      </c>
      <c r="B470" s="32" t="s">
        <v>4</v>
      </c>
      <c r="C470" s="79" t="s">
        <v>418</v>
      </c>
      <c r="D470" s="126">
        <v>310</v>
      </c>
      <c r="E470" s="32" t="s">
        <v>291</v>
      </c>
    </row>
    <row r="471" spans="1:5" x14ac:dyDescent="0.25">
      <c r="A471" s="68">
        <f t="shared" si="15"/>
        <v>5</v>
      </c>
      <c r="B471" s="32" t="s">
        <v>4</v>
      </c>
      <c r="C471" s="79" t="s">
        <v>531</v>
      </c>
      <c r="D471" s="126">
        <v>275</v>
      </c>
      <c r="E471" s="32" t="s">
        <v>291</v>
      </c>
    </row>
    <row r="472" spans="1:5" ht="15.75" thickBot="1" x14ac:dyDescent="0.3">
      <c r="A472" s="68">
        <f t="shared" si="15"/>
        <v>6</v>
      </c>
      <c r="B472" s="32" t="s">
        <v>4</v>
      </c>
      <c r="C472" s="79" t="s">
        <v>420</v>
      </c>
      <c r="D472" s="126">
        <v>310</v>
      </c>
      <c r="E472" s="32" t="s">
        <v>291</v>
      </c>
    </row>
    <row r="473" spans="1:5" ht="15.75" thickBot="1" x14ac:dyDescent="0.3">
      <c r="A473" s="150" t="s">
        <v>290</v>
      </c>
      <c r="B473" s="151"/>
      <c r="C473" s="151"/>
      <c r="D473" s="127">
        <f>SUM(D467:D472)</f>
        <v>1405</v>
      </c>
      <c r="E473" s="31"/>
    </row>
    <row r="474" spans="1:5" x14ac:dyDescent="0.25">
      <c r="A474" s="42"/>
      <c r="B474" s="43"/>
      <c r="C474" s="43"/>
      <c r="D474" s="128"/>
      <c r="E474" s="43"/>
    </row>
    <row r="475" spans="1:5" x14ac:dyDescent="0.25">
      <c r="A475" s="152" t="s">
        <v>556</v>
      </c>
      <c r="B475" s="152"/>
      <c r="C475" s="152"/>
      <c r="D475" s="152"/>
      <c r="E475" s="152"/>
    </row>
    <row r="476" spans="1:5" x14ac:dyDescent="0.25">
      <c r="A476" s="68">
        <v>1</v>
      </c>
      <c r="B476" s="65" t="s">
        <v>4</v>
      </c>
      <c r="C476" s="77" t="s">
        <v>226</v>
      </c>
      <c r="D476" s="138">
        <v>470</v>
      </c>
      <c r="E476" s="65" t="s">
        <v>0</v>
      </c>
    </row>
    <row r="477" spans="1:5" x14ac:dyDescent="0.25">
      <c r="A477" s="68">
        <v>2</v>
      </c>
      <c r="B477" s="58" t="s">
        <v>4</v>
      </c>
      <c r="C477" s="59" t="s">
        <v>228</v>
      </c>
      <c r="D477" s="132">
        <v>190</v>
      </c>
      <c r="E477" s="58" t="s">
        <v>0</v>
      </c>
    </row>
    <row r="478" spans="1:5" x14ac:dyDescent="0.25">
      <c r="A478" s="68">
        <f t="shared" ref="A478:A511" si="16">A477+1</f>
        <v>3</v>
      </c>
      <c r="B478" s="58" t="s">
        <v>4</v>
      </c>
      <c r="C478" s="59" t="s">
        <v>229</v>
      </c>
      <c r="D478" s="126">
        <v>200</v>
      </c>
      <c r="E478" s="58" t="s">
        <v>0</v>
      </c>
    </row>
    <row r="479" spans="1:5" x14ac:dyDescent="0.25">
      <c r="A479" s="68">
        <f t="shared" si="16"/>
        <v>4</v>
      </c>
      <c r="B479" s="58" t="s">
        <v>4</v>
      </c>
      <c r="C479" s="59" t="s">
        <v>230</v>
      </c>
      <c r="D479" s="126">
        <v>120</v>
      </c>
      <c r="E479" s="58" t="s">
        <v>0</v>
      </c>
    </row>
    <row r="480" spans="1:5" x14ac:dyDescent="0.25">
      <c r="A480" s="68">
        <f t="shared" si="16"/>
        <v>5</v>
      </c>
      <c r="B480" s="58" t="s">
        <v>4</v>
      </c>
      <c r="C480" s="59" t="s">
        <v>231</v>
      </c>
      <c r="D480" s="132">
        <v>80</v>
      </c>
      <c r="E480" s="58" t="s">
        <v>0</v>
      </c>
    </row>
    <row r="481" spans="1:5" x14ac:dyDescent="0.25">
      <c r="A481" s="68">
        <v>6</v>
      </c>
      <c r="B481" s="58" t="s">
        <v>4</v>
      </c>
      <c r="C481" s="59" t="s">
        <v>532</v>
      </c>
      <c r="D481" s="132">
        <v>115</v>
      </c>
      <c r="E481" s="58" t="s">
        <v>291</v>
      </c>
    </row>
    <row r="482" spans="1:5" x14ac:dyDescent="0.25">
      <c r="A482" s="68">
        <v>7</v>
      </c>
      <c r="B482" s="58" t="s">
        <v>4</v>
      </c>
      <c r="C482" s="60" t="s">
        <v>533</v>
      </c>
      <c r="D482" s="126">
        <v>300</v>
      </c>
      <c r="E482" s="58" t="s">
        <v>291</v>
      </c>
    </row>
    <row r="483" spans="1:5" x14ac:dyDescent="0.25">
      <c r="A483" s="68">
        <v>8</v>
      </c>
      <c r="B483" s="58" t="s">
        <v>348</v>
      </c>
      <c r="C483" s="59" t="s">
        <v>534</v>
      </c>
      <c r="D483" s="132">
        <v>410</v>
      </c>
      <c r="E483" s="58" t="s">
        <v>291</v>
      </c>
    </row>
    <row r="484" spans="1:5" x14ac:dyDescent="0.25">
      <c r="A484" s="68">
        <v>9</v>
      </c>
      <c r="B484" s="58" t="s">
        <v>4</v>
      </c>
      <c r="C484" s="59" t="s">
        <v>535</v>
      </c>
      <c r="D484" s="132">
        <v>190</v>
      </c>
      <c r="E484" s="58" t="s">
        <v>291</v>
      </c>
    </row>
    <row r="485" spans="1:5" x14ac:dyDescent="0.25">
      <c r="A485" s="68">
        <v>10</v>
      </c>
      <c r="B485" s="58" t="s">
        <v>4</v>
      </c>
      <c r="C485" s="59" t="s">
        <v>536</v>
      </c>
      <c r="D485" s="132">
        <v>50</v>
      </c>
      <c r="E485" s="58" t="s">
        <v>291</v>
      </c>
    </row>
    <row r="486" spans="1:5" x14ac:dyDescent="0.25">
      <c r="A486" s="68">
        <f t="shared" si="16"/>
        <v>11</v>
      </c>
      <c r="B486" s="32" t="s">
        <v>4</v>
      </c>
      <c r="C486" s="60" t="s">
        <v>232</v>
      </c>
      <c r="D486" s="132">
        <v>440</v>
      </c>
      <c r="E486" s="58" t="s">
        <v>0</v>
      </c>
    </row>
    <row r="487" spans="1:5" x14ac:dyDescent="0.25">
      <c r="A487" s="68">
        <f t="shared" si="16"/>
        <v>12</v>
      </c>
      <c r="B487" s="32" t="s">
        <v>4</v>
      </c>
      <c r="C487" s="59" t="s">
        <v>537</v>
      </c>
      <c r="D487" s="132">
        <v>230</v>
      </c>
      <c r="E487" s="58" t="s">
        <v>291</v>
      </c>
    </row>
    <row r="488" spans="1:5" x14ac:dyDescent="0.25">
      <c r="A488" s="70">
        <f t="shared" si="16"/>
        <v>13</v>
      </c>
      <c r="B488" s="1" t="s">
        <v>4</v>
      </c>
      <c r="C488" s="60" t="s">
        <v>233</v>
      </c>
      <c r="D488" s="133">
        <v>1230</v>
      </c>
      <c r="E488" s="61" t="s">
        <v>0</v>
      </c>
    </row>
    <row r="489" spans="1:5" x14ac:dyDescent="0.25">
      <c r="A489" s="70">
        <f t="shared" si="16"/>
        <v>14</v>
      </c>
      <c r="B489" s="1" t="s">
        <v>4</v>
      </c>
      <c r="C489" s="62" t="s">
        <v>212</v>
      </c>
      <c r="D489" s="133">
        <v>370</v>
      </c>
      <c r="E489" s="61" t="s">
        <v>0</v>
      </c>
    </row>
    <row r="490" spans="1:5" x14ac:dyDescent="0.25">
      <c r="A490" s="70">
        <f t="shared" si="16"/>
        <v>15</v>
      </c>
      <c r="B490" s="1" t="s">
        <v>4</v>
      </c>
      <c r="C490" s="62" t="s">
        <v>212</v>
      </c>
      <c r="D490" s="133">
        <v>900</v>
      </c>
      <c r="E490" s="61" t="s">
        <v>291</v>
      </c>
    </row>
    <row r="491" spans="1:5" x14ac:dyDescent="0.25">
      <c r="A491" s="68">
        <v>16</v>
      </c>
      <c r="B491" s="32" t="s">
        <v>4</v>
      </c>
      <c r="C491" s="78" t="s">
        <v>538</v>
      </c>
      <c r="D491" s="132">
        <v>220</v>
      </c>
      <c r="E491" s="58" t="s">
        <v>291</v>
      </c>
    </row>
    <row r="492" spans="1:5" x14ac:dyDescent="0.25">
      <c r="A492" s="68">
        <f t="shared" si="16"/>
        <v>17</v>
      </c>
      <c r="B492" s="32" t="s">
        <v>4</v>
      </c>
      <c r="C492" s="78" t="s">
        <v>539</v>
      </c>
      <c r="D492" s="132">
        <v>80</v>
      </c>
      <c r="E492" s="58" t="s">
        <v>291</v>
      </c>
    </row>
    <row r="493" spans="1:5" x14ac:dyDescent="0.25">
      <c r="A493" s="68">
        <f t="shared" si="16"/>
        <v>18</v>
      </c>
      <c r="B493" s="32" t="s">
        <v>4</v>
      </c>
      <c r="C493" s="78" t="s">
        <v>540</v>
      </c>
      <c r="D493" s="132">
        <v>210</v>
      </c>
      <c r="E493" s="58" t="s">
        <v>291</v>
      </c>
    </row>
    <row r="494" spans="1:5" x14ac:dyDescent="0.25">
      <c r="A494" s="68">
        <f t="shared" si="16"/>
        <v>19</v>
      </c>
      <c r="B494" s="32" t="s">
        <v>4</v>
      </c>
      <c r="C494" s="78" t="s">
        <v>541</v>
      </c>
      <c r="D494" s="132">
        <v>200</v>
      </c>
      <c r="E494" s="58" t="s">
        <v>291</v>
      </c>
    </row>
    <row r="495" spans="1:5" x14ac:dyDescent="0.25">
      <c r="A495" s="68">
        <f t="shared" si="16"/>
        <v>20</v>
      </c>
      <c r="B495" s="32" t="s">
        <v>4</v>
      </c>
      <c r="C495" s="78" t="s">
        <v>542</v>
      </c>
      <c r="D495" s="132">
        <v>250</v>
      </c>
      <c r="E495" s="58" t="s">
        <v>291</v>
      </c>
    </row>
    <row r="496" spans="1:5" x14ac:dyDescent="0.25">
      <c r="A496" s="68">
        <f t="shared" si="16"/>
        <v>21</v>
      </c>
      <c r="B496" s="32" t="s">
        <v>4</v>
      </c>
      <c r="C496" s="78" t="s">
        <v>543</v>
      </c>
      <c r="D496" s="132">
        <v>200</v>
      </c>
      <c r="E496" s="58" t="s">
        <v>291</v>
      </c>
    </row>
    <row r="497" spans="1:5" x14ac:dyDescent="0.25">
      <c r="A497" s="68">
        <f t="shared" si="16"/>
        <v>22</v>
      </c>
      <c r="B497" s="32" t="s">
        <v>4</v>
      </c>
      <c r="C497" s="78" t="s">
        <v>544</v>
      </c>
      <c r="D497" s="132">
        <v>160</v>
      </c>
      <c r="E497" s="58" t="s">
        <v>291</v>
      </c>
    </row>
    <row r="498" spans="1:5" x14ac:dyDescent="0.25">
      <c r="A498" s="68">
        <v>23</v>
      </c>
      <c r="B498" s="32" t="s">
        <v>4</v>
      </c>
      <c r="C498" s="78" t="s">
        <v>545</v>
      </c>
      <c r="D498" s="132">
        <v>110</v>
      </c>
      <c r="E498" s="58" t="s">
        <v>291</v>
      </c>
    </row>
    <row r="499" spans="1:5" x14ac:dyDescent="0.25">
      <c r="A499" s="68">
        <f t="shared" si="16"/>
        <v>24</v>
      </c>
      <c r="B499" s="32" t="s">
        <v>4</v>
      </c>
      <c r="C499" s="78" t="s">
        <v>546</v>
      </c>
      <c r="D499" s="132">
        <v>100</v>
      </c>
      <c r="E499" s="58" t="s">
        <v>291</v>
      </c>
    </row>
    <row r="500" spans="1:5" x14ac:dyDescent="0.25">
      <c r="A500" s="68">
        <f t="shared" si="16"/>
        <v>25</v>
      </c>
      <c r="B500" s="32" t="s">
        <v>4</v>
      </c>
      <c r="C500" s="78" t="s">
        <v>547</v>
      </c>
      <c r="D500" s="132">
        <v>120</v>
      </c>
      <c r="E500" s="58" t="s">
        <v>291</v>
      </c>
    </row>
    <row r="501" spans="1:5" x14ac:dyDescent="0.25">
      <c r="A501" s="68">
        <f t="shared" si="16"/>
        <v>26</v>
      </c>
      <c r="B501" s="32" t="s">
        <v>4</v>
      </c>
      <c r="C501" s="78" t="s">
        <v>548</v>
      </c>
      <c r="D501" s="132">
        <v>100</v>
      </c>
      <c r="E501" s="58" t="s">
        <v>291</v>
      </c>
    </row>
    <row r="502" spans="1:5" x14ac:dyDescent="0.25">
      <c r="A502" s="68">
        <f t="shared" si="16"/>
        <v>27</v>
      </c>
      <c r="B502" s="32" t="s">
        <v>150</v>
      </c>
      <c r="C502" s="62" t="s">
        <v>549</v>
      </c>
      <c r="D502" s="132">
        <v>6620</v>
      </c>
      <c r="E502" s="58" t="s">
        <v>291</v>
      </c>
    </row>
    <row r="503" spans="1:5" x14ac:dyDescent="0.25">
      <c r="A503" s="68">
        <f t="shared" si="16"/>
        <v>28</v>
      </c>
      <c r="B503" s="32" t="s">
        <v>4</v>
      </c>
      <c r="C503" s="78" t="s">
        <v>550</v>
      </c>
      <c r="D503" s="132">
        <v>210</v>
      </c>
      <c r="E503" s="58" t="s">
        <v>291</v>
      </c>
    </row>
    <row r="504" spans="1:5" x14ac:dyDescent="0.25">
      <c r="A504" s="68">
        <v>29</v>
      </c>
      <c r="B504" s="32" t="s">
        <v>21</v>
      </c>
      <c r="C504" s="78" t="s">
        <v>551</v>
      </c>
      <c r="D504" s="132">
        <v>100</v>
      </c>
      <c r="E504" s="58" t="s">
        <v>291</v>
      </c>
    </row>
    <row r="505" spans="1:5" x14ac:dyDescent="0.25">
      <c r="A505" s="68">
        <v>30</v>
      </c>
      <c r="B505" s="32" t="s">
        <v>4</v>
      </c>
      <c r="C505" s="78" t="s">
        <v>552</v>
      </c>
      <c r="D505" s="132">
        <v>240</v>
      </c>
      <c r="E505" s="58" t="s">
        <v>291</v>
      </c>
    </row>
    <row r="506" spans="1:5" x14ac:dyDescent="0.25">
      <c r="A506" s="68">
        <v>31</v>
      </c>
      <c r="B506" s="32" t="s">
        <v>4</v>
      </c>
      <c r="C506" s="78">
        <v>1</v>
      </c>
      <c r="D506" s="132">
        <v>200</v>
      </c>
      <c r="E506" s="58" t="s">
        <v>291</v>
      </c>
    </row>
    <row r="507" spans="1:5" x14ac:dyDescent="0.25">
      <c r="A507" s="68">
        <f t="shared" si="16"/>
        <v>32</v>
      </c>
      <c r="B507" s="32" t="s">
        <v>4</v>
      </c>
      <c r="C507" s="78">
        <v>2</v>
      </c>
      <c r="D507" s="132">
        <v>200</v>
      </c>
      <c r="E507" s="58" t="s">
        <v>291</v>
      </c>
    </row>
    <row r="508" spans="1:5" x14ac:dyDescent="0.25">
      <c r="A508" s="68">
        <f t="shared" si="16"/>
        <v>33</v>
      </c>
      <c r="B508" s="32" t="s">
        <v>4</v>
      </c>
      <c r="C508" s="78">
        <v>3</v>
      </c>
      <c r="D508" s="132">
        <v>140</v>
      </c>
      <c r="E508" s="58" t="s">
        <v>291</v>
      </c>
    </row>
    <row r="509" spans="1:5" x14ac:dyDescent="0.25">
      <c r="A509" s="68">
        <f t="shared" si="16"/>
        <v>34</v>
      </c>
      <c r="B509" s="32" t="s">
        <v>4</v>
      </c>
      <c r="C509" s="69" t="s">
        <v>234</v>
      </c>
      <c r="D509" s="126">
        <v>350</v>
      </c>
      <c r="E509" s="32" t="s">
        <v>0</v>
      </c>
    </row>
    <row r="510" spans="1:5" x14ac:dyDescent="0.25">
      <c r="A510" s="68">
        <f t="shared" si="16"/>
        <v>35</v>
      </c>
      <c r="B510" s="32" t="s">
        <v>4</v>
      </c>
      <c r="C510" s="69" t="s">
        <v>553</v>
      </c>
      <c r="D510" s="126">
        <v>190</v>
      </c>
      <c r="E510" s="32" t="s">
        <v>291</v>
      </c>
    </row>
    <row r="511" spans="1:5" x14ac:dyDescent="0.25">
      <c r="A511" s="68">
        <f t="shared" si="16"/>
        <v>36</v>
      </c>
      <c r="B511" s="32" t="s">
        <v>4</v>
      </c>
      <c r="C511" s="69" t="s">
        <v>554</v>
      </c>
      <c r="D511" s="126">
        <v>600</v>
      </c>
      <c r="E511" s="32" t="s">
        <v>291</v>
      </c>
    </row>
    <row r="512" spans="1:5" ht="15.75" thickBot="1" x14ac:dyDescent="0.3">
      <c r="A512" s="70">
        <v>37</v>
      </c>
      <c r="B512" s="1" t="s">
        <v>136</v>
      </c>
      <c r="C512" s="33" t="s">
        <v>555</v>
      </c>
      <c r="D512" s="125">
        <v>3300</v>
      </c>
      <c r="E512" s="1" t="s">
        <v>0</v>
      </c>
    </row>
    <row r="513" spans="1:5" ht="15.75" thickBot="1" x14ac:dyDescent="0.3">
      <c r="A513" s="150" t="s">
        <v>290</v>
      </c>
      <c r="B513" s="151"/>
      <c r="C513" s="151"/>
      <c r="D513" s="127">
        <f>SUM(D476:D512)</f>
        <v>19195</v>
      </c>
      <c r="E513" s="31"/>
    </row>
    <row r="514" spans="1:5" x14ac:dyDescent="0.25">
      <c r="A514" s="42"/>
      <c r="B514" s="43"/>
      <c r="C514" s="43"/>
      <c r="D514" s="128"/>
      <c r="E514" s="43"/>
    </row>
    <row r="515" spans="1:5" x14ac:dyDescent="0.25">
      <c r="A515" s="152" t="s">
        <v>561</v>
      </c>
      <c r="B515" s="152"/>
      <c r="C515" s="152"/>
      <c r="D515" s="152"/>
      <c r="E515" s="152"/>
    </row>
    <row r="516" spans="1:5" x14ac:dyDescent="0.25">
      <c r="A516" s="70">
        <v>1</v>
      </c>
      <c r="B516" s="1" t="s">
        <v>4</v>
      </c>
      <c r="C516" s="33" t="s">
        <v>557</v>
      </c>
      <c r="D516" s="125">
        <v>1125</v>
      </c>
      <c r="E516" s="1" t="s">
        <v>291</v>
      </c>
    </row>
    <row r="517" spans="1:5" x14ac:dyDescent="0.25">
      <c r="A517" s="68">
        <v>2</v>
      </c>
      <c r="B517" s="32" t="s">
        <v>150</v>
      </c>
      <c r="C517" s="80" t="s">
        <v>558</v>
      </c>
      <c r="D517" s="126">
        <v>1840</v>
      </c>
      <c r="E517" s="32" t="s">
        <v>291</v>
      </c>
    </row>
    <row r="518" spans="1:5" x14ac:dyDescent="0.25">
      <c r="A518" s="68">
        <v>3</v>
      </c>
      <c r="B518" s="32" t="s">
        <v>21</v>
      </c>
      <c r="C518" s="69" t="s">
        <v>559</v>
      </c>
      <c r="D518" s="126">
        <v>60</v>
      </c>
      <c r="E518" s="32" t="s">
        <v>291</v>
      </c>
    </row>
    <row r="519" spans="1:5" ht="15.75" thickBot="1" x14ac:dyDescent="0.3">
      <c r="A519" s="68">
        <v>4</v>
      </c>
      <c r="B519" s="32" t="s">
        <v>4</v>
      </c>
      <c r="C519" s="69" t="s">
        <v>560</v>
      </c>
      <c r="D519" s="126">
        <v>900</v>
      </c>
      <c r="E519" s="32" t="s">
        <v>291</v>
      </c>
    </row>
    <row r="520" spans="1:5" ht="15.75" thickBot="1" x14ac:dyDescent="0.3">
      <c r="A520" s="150" t="s">
        <v>290</v>
      </c>
      <c r="B520" s="151"/>
      <c r="C520" s="151"/>
      <c r="D520" s="127">
        <f>SUM(D516:D519)</f>
        <v>3925</v>
      </c>
      <c r="E520" s="31"/>
    </row>
    <row r="521" spans="1:5" x14ac:dyDescent="0.25">
      <c r="A521" s="42"/>
      <c r="B521" s="43"/>
      <c r="C521" s="43"/>
      <c r="D521" s="128"/>
      <c r="E521" s="43"/>
    </row>
    <row r="522" spans="1:5" x14ac:dyDescent="0.25">
      <c r="A522" s="152" t="s">
        <v>565</v>
      </c>
      <c r="B522" s="152"/>
      <c r="C522" s="152"/>
      <c r="D522" s="152"/>
      <c r="E522" s="152"/>
    </row>
    <row r="523" spans="1:5" x14ac:dyDescent="0.25">
      <c r="A523" s="68">
        <v>1</v>
      </c>
      <c r="B523" s="72" t="s">
        <v>4</v>
      </c>
      <c r="C523" s="81" t="s">
        <v>562</v>
      </c>
      <c r="D523" s="132">
        <v>180</v>
      </c>
      <c r="E523" s="72" t="s">
        <v>291</v>
      </c>
    </row>
    <row r="524" spans="1:5" x14ac:dyDescent="0.25">
      <c r="A524" s="68">
        <v>2</v>
      </c>
      <c r="B524" s="72" t="s">
        <v>4</v>
      </c>
      <c r="C524" s="82" t="s">
        <v>239</v>
      </c>
      <c r="D524" s="132">
        <v>200</v>
      </c>
      <c r="E524" s="72" t="s">
        <v>0</v>
      </c>
    </row>
    <row r="525" spans="1:5" x14ac:dyDescent="0.25">
      <c r="A525" s="68">
        <v>3</v>
      </c>
      <c r="B525" s="72" t="s">
        <v>4</v>
      </c>
      <c r="C525" s="60" t="s">
        <v>241</v>
      </c>
      <c r="D525" s="132">
        <v>88</v>
      </c>
      <c r="E525" s="58" t="s">
        <v>0</v>
      </c>
    </row>
    <row r="526" spans="1:5" x14ac:dyDescent="0.25">
      <c r="A526" s="68">
        <v>4</v>
      </c>
      <c r="B526" s="72" t="s">
        <v>4</v>
      </c>
      <c r="C526" s="81" t="s">
        <v>563</v>
      </c>
      <c r="D526" s="132">
        <v>60</v>
      </c>
      <c r="E526" s="72" t="s">
        <v>291</v>
      </c>
    </row>
    <row r="527" spans="1:5" x14ac:dyDescent="0.25">
      <c r="A527" s="68">
        <v>5</v>
      </c>
      <c r="B527" s="72" t="s">
        <v>4</v>
      </c>
      <c r="C527" s="60" t="s">
        <v>563</v>
      </c>
      <c r="D527" s="132">
        <v>80</v>
      </c>
      <c r="E527" s="58" t="s">
        <v>291</v>
      </c>
    </row>
    <row r="528" spans="1:5" x14ac:dyDescent="0.25">
      <c r="A528" s="68">
        <v>6</v>
      </c>
      <c r="B528" s="72" t="s">
        <v>4</v>
      </c>
      <c r="C528" s="82" t="s">
        <v>242</v>
      </c>
      <c r="D528" s="132">
        <v>1700</v>
      </c>
      <c r="E528" s="72" t="s">
        <v>498</v>
      </c>
    </row>
    <row r="529" spans="1:5" x14ac:dyDescent="0.25">
      <c r="A529" s="68">
        <v>7</v>
      </c>
      <c r="B529" s="72" t="s">
        <v>4</v>
      </c>
      <c r="C529" s="82" t="s">
        <v>243</v>
      </c>
      <c r="D529" s="132">
        <v>350</v>
      </c>
      <c r="E529" s="72" t="s">
        <v>0</v>
      </c>
    </row>
    <row r="530" spans="1:5" ht="15.75" thickBot="1" x14ac:dyDescent="0.3">
      <c r="A530" s="68">
        <v>8</v>
      </c>
      <c r="B530" s="72" t="s">
        <v>4</v>
      </c>
      <c r="C530" s="79" t="s">
        <v>564</v>
      </c>
      <c r="D530" s="126">
        <v>425</v>
      </c>
      <c r="E530" s="72" t="s">
        <v>291</v>
      </c>
    </row>
    <row r="531" spans="1:5" ht="15.75" thickBot="1" x14ac:dyDescent="0.3">
      <c r="A531" s="150" t="s">
        <v>290</v>
      </c>
      <c r="B531" s="151"/>
      <c r="C531" s="151"/>
      <c r="D531" s="127">
        <f>SUM(D523:D530)</f>
        <v>3083</v>
      </c>
      <c r="E531" s="31"/>
    </row>
    <row r="532" spans="1:5" x14ac:dyDescent="0.25">
      <c r="A532" s="42"/>
      <c r="B532" s="43"/>
      <c r="C532" s="43"/>
      <c r="D532" s="128"/>
      <c r="E532" s="43"/>
    </row>
    <row r="533" spans="1:5" x14ac:dyDescent="0.25">
      <c r="A533" s="152" t="s">
        <v>565</v>
      </c>
      <c r="B533" s="152"/>
      <c r="C533" s="152"/>
      <c r="D533" s="152"/>
      <c r="E533" s="152"/>
    </row>
    <row r="534" spans="1:5" x14ac:dyDescent="0.25">
      <c r="A534" s="68">
        <v>1</v>
      </c>
      <c r="B534" s="72" t="s">
        <v>4</v>
      </c>
      <c r="C534" s="81" t="s">
        <v>562</v>
      </c>
      <c r="D534" s="132">
        <v>180</v>
      </c>
      <c r="E534" s="72" t="s">
        <v>291</v>
      </c>
    </row>
    <row r="535" spans="1:5" x14ac:dyDescent="0.25">
      <c r="A535" s="68">
        <v>2</v>
      </c>
      <c r="B535" s="72" t="s">
        <v>4</v>
      </c>
      <c r="C535" s="82" t="s">
        <v>239</v>
      </c>
      <c r="D535" s="132">
        <v>200</v>
      </c>
      <c r="E535" s="72" t="s">
        <v>0</v>
      </c>
    </row>
    <row r="536" spans="1:5" x14ac:dyDescent="0.25">
      <c r="A536" s="68">
        <v>3</v>
      </c>
      <c r="B536" s="72" t="s">
        <v>4</v>
      </c>
      <c r="C536" s="60" t="s">
        <v>241</v>
      </c>
      <c r="D536" s="132">
        <v>88</v>
      </c>
      <c r="E536" s="58" t="s">
        <v>0</v>
      </c>
    </row>
    <row r="537" spans="1:5" x14ac:dyDescent="0.25">
      <c r="A537" s="68">
        <v>4</v>
      </c>
      <c r="B537" s="72" t="s">
        <v>4</v>
      </c>
      <c r="C537" s="81" t="s">
        <v>563</v>
      </c>
      <c r="D537" s="132">
        <v>60</v>
      </c>
      <c r="E537" s="72" t="s">
        <v>291</v>
      </c>
    </row>
    <row r="538" spans="1:5" x14ac:dyDescent="0.25">
      <c r="A538" s="68">
        <v>5</v>
      </c>
      <c r="B538" s="72" t="s">
        <v>4</v>
      </c>
      <c r="C538" s="60" t="s">
        <v>563</v>
      </c>
      <c r="D538" s="132">
        <v>80</v>
      </c>
      <c r="E538" s="58" t="s">
        <v>291</v>
      </c>
    </row>
    <row r="539" spans="1:5" x14ac:dyDescent="0.25">
      <c r="A539" s="68">
        <v>6</v>
      </c>
      <c r="B539" s="72" t="s">
        <v>4</v>
      </c>
      <c r="C539" s="82" t="s">
        <v>242</v>
      </c>
      <c r="D539" s="132">
        <v>1700</v>
      </c>
      <c r="E539" s="72" t="s">
        <v>498</v>
      </c>
    </row>
    <row r="540" spans="1:5" x14ac:dyDescent="0.25">
      <c r="A540" s="68">
        <v>7</v>
      </c>
      <c r="B540" s="72" t="s">
        <v>4</v>
      </c>
      <c r="C540" s="82" t="s">
        <v>243</v>
      </c>
      <c r="D540" s="132">
        <v>350</v>
      </c>
      <c r="E540" s="72" t="s">
        <v>0</v>
      </c>
    </row>
    <row r="541" spans="1:5" ht="15.75" thickBot="1" x14ac:dyDescent="0.3">
      <c r="A541" s="68">
        <v>8</v>
      </c>
      <c r="B541" s="72" t="s">
        <v>4</v>
      </c>
      <c r="C541" s="79" t="s">
        <v>564</v>
      </c>
      <c r="D541" s="126">
        <v>425</v>
      </c>
      <c r="E541" s="72" t="s">
        <v>291</v>
      </c>
    </row>
    <row r="542" spans="1:5" ht="15.75" thickBot="1" x14ac:dyDescent="0.3">
      <c r="A542" s="150" t="s">
        <v>290</v>
      </c>
      <c r="B542" s="151"/>
      <c r="C542" s="151"/>
      <c r="D542" s="127">
        <f>SUM(D534:D541)</f>
        <v>3083</v>
      </c>
      <c r="E542" s="31"/>
    </row>
    <row r="543" spans="1:5" x14ac:dyDescent="0.25">
      <c r="A543" s="42"/>
      <c r="B543" s="43"/>
      <c r="C543" s="43"/>
      <c r="D543" s="128"/>
      <c r="E543" s="43"/>
    </row>
    <row r="544" spans="1:5" x14ac:dyDescent="0.25">
      <c r="A544" s="152" t="s">
        <v>566</v>
      </c>
      <c r="B544" s="152"/>
      <c r="C544" s="152"/>
      <c r="D544" s="152"/>
      <c r="E544" s="152"/>
    </row>
    <row r="545" spans="1:5" x14ac:dyDescent="0.25">
      <c r="A545" s="70">
        <v>1</v>
      </c>
      <c r="B545" s="71" t="s">
        <v>4</v>
      </c>
      <c r="C545" s="60" t="s">
        <v>244</v>
      </c>
      <c r="D545" s="125">
        <v>375</v>
      </c>
      <c r="E545" s="71" t="s">
        <v>0</v>
      </c>
    </row>
    <row r="546" spans="1:5" x14ac:dyDescent="0.25">
      <c r="A546" s="68">
        <v>2</v>
      </c>
      <c r="B546" s="72" t="s">
        <v>4</v>
      </c>
      <c r="C546" s="79" t="s">
        <v>567</v>
      </c>
      <c r="D546" s="126">
        <v>250</v>
      </c>
      <c r="E546" s="72" t="s">
        <v>291</v>
      </c>
    </row>
    <row r="547" spans="1:5" x14ac:dyDescent="0.25">
      <c r="A547" s="68">
        <v>3</v>
      </c>
      <c r="B547" s="72" t="s">
        <v>4</v>
      </c>
      <c r="C547" s="79" t="s">
        <v>568</v>
      </c>
      <c r="D547" s="126">
        <v>540</v>
      </c>
      <c r="E547" s="72" t="s">
        <v>291</v>
      </c>
    </row>
    <row r="548" spans="1:5" x14ac:dyDescent="0.25">
      <c r="A548" s="68">
        <v>4</v>
      </c>
      <c r="B548" s="72" t="s">
        <v>4</v>
      </c>
      <c r="C548" s="81" t="s">
        <v>241</v>
      </c>
      <c r="D548" s="126">
        <v>350</v>
      </c>
      <c r="E548" s="72" t="s">
        <v>291</v>
      </c>
    </row>
    <row r="549" spans="1:5" x14ac:dyDescent="0.25">
      <c r="A549" s="68">
        <v>5</v>
      </c>
      <c r="B549" s="72" t="s">
        <v>4</v>
      </c>
      <c r="C549" s="79" t="s">
        <v>569</v>
      </c>
      <c r="D549" s="126">
        <v>340</v>
      </c>
      <c r="E549" s="72" t="s">
        <v>291</v>
      </c>
    </row>
    <row r="550" spans="1:5" x14ac:dyDescent="0.25">
      <c r="A550" s="68">
        <v>6</v>
      </c>
      <c r="B550" s="72" t="s">
        <v>4</v>
      </c>
      <c r="C550" s="79" t="s">
        <v>570</v>
      </c>
      <c r="D550" s="126">
        <v>410</v>
      </c>
      <c r="E550" s="72" t="s">
        <v>310</v>
      </c>
    </row>
    <row r="551" spans="1:5" x14ac:dyDescent="0.25">
      <c r="A551" s="68">
        <v>7</v>
      </c>
      <c r="B551" s="72" t="s">
        <v>2</v>
      </c>
      <c r="C551" s="79" t="s">
        <v>571</v>
      </c>
      <c r="D551" s="126">
        <v>350</v>
      </c>
      <c r="E551" s="72" t="s">
        <v>291</v>
      </c>
    </row>
    <row r="552" spans="1:5" x14ac:dyDescent="0.25">
      <c r="A552" s="68">
        <v>8</v>
      </c>
      <c r="B552" s="72" t="s">
        <v>4</v>
      </c>
      <c r="C552" s="79" t="s">
        <v>572</v>
      </c>
      <c r="D552" s="126">
        <v>370</v>
      </c>
      <c r="E552" s="72" t="s">
        <v>291</v>
      </c>
    </row>
    <row r="553" spans="1:5" x14ac:dyDescent="0.25">
      <c r="A553" s="68">
        <v>9</v>
      </c>
      <c r="B553" s="72" t="s">
        <v>4</v>
      </c>
      <c r="C553" s="79" t="s">
        <v>573</v>
      </c>
      <c r="D553" s="126">
        <v>450</v>
      </c>
      <c r="E553" s="72" t="s">
        <v>291</v>
      </c>
    </row>
    <row r="554" spans="1:5" x14ac:dyDescent="0.25">
      <c r="A554" s="68">
        <v>10</v>
      </c>
      <c r="B554" s="72" t="s">
        <v>4</v>
      </c>
      <c r="C554" s="82" t="s">
        <v>574</v>
      </c>
      <c r="D554" s="132">
        <v>150</v>
      </c>
      <c r="E554" s="72" t="s">
        <v>291</v>
      </c>
    </row>
    <row r="555" spans="1:5" x14ac:dyDescent="0.25">
      <c r="A555" s="68">
        <v>11</v>
      </c>
      <c r="B555" s="72" t="s">
        <v>4</v>
      </c>
      <c r="C555" s="59" t="s">
        <v>575</v>
      </c>
      <c r="D555" s="132">
        <v>220</v>
      </c>
      <c r="E555" s="58" t="s">
        <v>291</v>
      </c>
    </row>
    <row r="556" spans="1:5" x14ac:dyDescent="0.25">
      <c r="A556" s="68">
        <v>12</v>
      </c>
      <c r="B556" s="72" t="s">
        <v>4</v>
      </c>
      <c r="C556" s="60" t="s">
        <v>151</v>
      </c>
      <c r="D556" s="132">
        <v>220</v>
      </c>
      <c r="E556" s="58" t="s">
        <v>291</v>
      </c>
    </row>
    <row r="557" spans="1:5" x14ac:dyDescent="0.25">
      <c r="A557" s="68">
        <v>13</v>
      </c>
      <c r="B557" s="72" t="s">
        <v>4</v>
      </c>
      <c r="C557" s="59" t="s">
        <v>576</v>
      </c>
      <c r="D557" s="132">
        <v>350</v>
      </c>
      <c r="E557" s="58" t="s">
        <v>291</v>
      </c>
    </row>
    <row r="558" spans="1:5" x14ac:dyDescent="0.25">
      <c r="A558" s="68">
        <v>14</v>
      </c>
      <c r="B558" s="72" t="s">
        <v>4</v>
      </c>
      <c r="C558" s="59" t="s">
        <v>577</v>
      </c>
      <c r="D558" s="132">
        <v>300</v>
      </c>
      <c r="E558" s="58" t="s">
        <v>291</v>
      </c>
    </row>
    <row r="559" spans="1:5" x14ac:dyDescent="0.25">
      <c r="A559" s="68">
        <v>15</v>
      </c>
      <c r="B559" s="72" t="s">
        <v>4</v>
      </c>
      <c r="C559" s="59" t="s">
        <v>578</v>
      </c>
      <c r="D559" s="132">
        <v>225</v>
      </c>
      <c r="E559" s="58" t="s">
        <v>291</v>
      </c>
    </row>
    <row r="560" spans="1:5" x14ac:dyDescent="0.25">
      <c r="A560" s="68">
        <v>16</v>
      </c>
      <c r="B560" s="72" t="s">
        <v>4</v>
      </c>
      <c r="C560" s="60" t="s">
        <v>579</v>
      </c>
      <c r="D560" s="132">
        <v>425</v>
      </c>
      <c r="E560" s="58" t="s">
        <v>580</v>
      </c>
    </row>
    <row r="561" spans="1:5" x14ac:dyDescent="0.25">
      <c r="A561" s="68">
        <v>17</v>
      </c>
      <c r="B561" s="72" t="s">
        <v>21</v>
      </c>
      <c r="C561" s="59" t="s">
        <v>581</v>
      </c>
      <c r="D561" s="132">
        <v>150</v>
      </c>
      <c r="E561" s="58" t="s">
        <v>291</v>
      </c>
    </row>
    <row r="562" spans="1:5" x14ac:dyDescent="0.25">
      <c r="A562" s="68">
        <v>18</v>
      </c>
      <c r="B562" s="72" t="s">
        <v>4</v>
      </c>
      <c r="C562" s="60" t="s">
        <v>582</v>
      </c>
      <c r="D562" s="132">
        <v>803</v>
      </c>
      <c r="E562" s="58" t="s">
        <v>583</v>
      </c>
    </row>
    <row r="563" spans="1:5" x14ac:dyDescent="0.25">
      <c r="A563" s="68">
        <v>19</v>
      </c>
      <c r="B563" s="71" t="s">
        <v>150</v>
      </c>
      <c r="C563" s="84" t="s">
        <v>246</v>
      </c>
      <c r="D563" s="133">
        <v>1520</v>
      </c>
      <c r="E563" s="61" t="s">
        <v>0</v>
      </c>
    </row>
    <row r="564" spans="1:5" x14ac:dyDescent="0.25">
      <c r="A564" s="68">
        <v>20</v>
      </c>
      <c r="B564" s="72" t="s">
        <v>4</v>
      </c>
      <c r="C564" s="59" t="s">
        <v>111</v>
      </c>
      <c r="D564" s="132">
        <v>560</v>
      </c>
      <c r="E564" s="58" t="s">
        <v>291</v>
      </c>
    </row>
    <row r="565" spans="1:5" x14ac:dyDescent="0.25">
      <c r="A565" s="68">
        <v>21</v>
      </c>
      <c r="B565" s="72" t="s">
        <v>4</v>
      </c>
      <c r="C565" s="59" t="s">
        <v>336</v>
      </c>
      <c r="D565" s="132">
        <v>310</v>
      </c>
      <c r="E565" s="58" t="s">
        <v>291</v>
      </c>
    </row>
    <row r="566" spans="1:5" x14ac:dyDescent="0.25">
      <c r="A566" s="68">
        <v>22</v>
      </c>
      <c r="B566" s="72" t="s">
        <v>4</v>
      </c>
      <c r="C566" s="59" t="s">
        <v>334</v>
      </c>
      <c r="D566" s="132">
        <v>570</v>
      </c>
      <c r="E566" s="58" t="s">
        <v>291</v>
      </c>
    </row>
    <row r="567" spans="1:5" x14ac:dyDescent="0.25">
      <c r="A567" s="68">
        <v>23</v>
      </c>
      <c r="B567" s="72" t="s">
        <v>4</v>
      </c>
      <c r="C567" s="59" t="s">
        <v>584</v>
      </c>
      <c r="D567" s="132">
        <v>590</v>
      </c>
      <c r="E567" s="58" t="s">
        <v>291</v>
      </c>
    </row>
    <row r="568" spans="1:5" x14ac:dyDescent="0.25">
      <c r="A568" s="68">
        <v>24</v>
      </c>
      <c r="B568" s="71" t="s">
        <v>150</v>
      </c>
      <c r="C568" s="60" t="s">
        <v>585</v>
      </c>
      <c r="D568" s="133">
        <v>1890</v>
      </c>
      <c r="E568" s="61" t="s">
        <v>0</v>
      </c>
    </row>
    <row r="569" spans="1:5" x14ac:dyDescent="0.25">
      <c r="A569" s="68">
        <v>25</v>
      </c>
      <c r="B569" s="72" t="s">
        <v>21</v>
      </c>
      <c r="C569" s="59" t="s">
        <v>586</v>
      </c>
      <c r="D569" s="132">
        <v>40</v>
      </c>
      <c r="E569" s="58" t="s">
        <v>291</v>
      </c>
    </row>
    <row r="570" spans="1:5" x14ac:dyDescent="0.25">
      <c r="A570" s="68">
        <v>26</v>
      </c>
      <c r="B570" s="72" t="s">
        <v>4</v>
      </c>
      <c r="C570" s="59" t="s">
        <v>587</v>
      </c>
      <c r="D570" s="132">
        <v>220</v>
      </c>
      <c r="E570" s="58" t="s">
        <v>291</v>
      </c>
    </row>
    <row r="571" spans="1:5" x14ac:dyDescent="0.25">
      <c r="A571" s="68">
        <v>27</v>
      </c>
      <c r="B571" s="72" t="s">
        <v>4</v>
      </c>
      <c r="C571" s="60" t="s">
        <v>479</v>
      </c>
      <c r="D571" s="132">
        <v>190</v>
      </c>
      <c r="E571" s="58" t="s">
        <v>291</v>
      </c>
    </row>
    <row r="572" spans="1:5" ht="15.75" thickBot="1" x14ac:dyDescent="0.3">
      <c r="A572" s="68">
        <v>28</v>
      </c>
      <c r="B572" s="72" t="s">
        <v>21</v>
      </c>
      <c r="C572" s="60" t="s">
        <v>479</v>
      </c>
      <c r="D572" s="132">
        <v>160</v>
      </c>
      <c r="E572" s="58" t="s">
        <v>291</v>
      </c>
    </row>
    <row r="573" spans="1:5" ht="15.75" thickBot="1" x14ac:dyDescent="0.3">
      <c r="A573" s="150" t="s">
        <v>290</v>
      </c>
      <c r="B573" s="151"/>
      <c r="C573" s="151"/>
      <c r="D573" s="127">
        <f>SUM(D545:D572)</f>
        <v>12328</v>
      </c>
      <c r="E573" s="31"/>
    </row>
    <row r="574" spans="1:5" x14ac:dyDescent="0.25">
      <c r="A574" s="42"/>
      <c r="B574" s="43"/>
      <c r="C574" s="43"/>
      <c r="D574" s="128"/>
      <c r="E574" s="43"/>
    </row>
    <row r="575" spans="1:5" x14ac:dyDescent="0.25">
      <c r="A575" s="152" t="s">
        <v>610</v>
      </c>
      <c r="B575" s="152"/>
      <c r="C575" s="152"/>
      <c r="D575" s="152"/>
      <c r="E575" s="152"/>
    </row>
    <row r="576" spans="1:5" x14ac:dyDescent="0.25">
      <c r="A576" s="83">
        <v>1</v>
      </c>
      <c r="B576" s="74" t="s">
        <v>150</v>
      </c>
      <c r="C576" s="85" t="s">
        <v>588</v>
      </c>
      <c r="D576" s="126">
        <v>1570</v>
      </c>
      <c r="E576" s="74" t="s">
        <v>589</v>
      </c>
    </row>
    <row r="577" spans="1:5" x14ac:dyDescent="0.25">
      <c r="A577" s="83">
        <v>2</v>
      </c>
      <c r="B577" s="74" t="s">
        <v>2</v>
      </c>
      <c r="C577" s="86" t="s">
        <v>37</v>
      </c>
      <c r="D577" s="126">
        <v>40</v>
      </c>
      <c r="E577" s="74" t="s">
        <v>291</v>
      </c>
    </row>
    <row r="578" spans="1:5" x14ac:dyDescent="0.25">
      <c r="A578" s="83">
        <v>3</v>
      </c>
      <c r="B578" s="74" t="s">
        <v>2</v>
      </c>
      <c r="C578" s="86" t="s">
        <v>590</v>
      </c>
      <c r="D578" s="126">
        <v>50</v>
      </c>
      <c r="E578" s="74" t="s">
        <v>291</v>
      </c>
    </row>
    <row r="579" spans="1:5" x14ac:dyDescent="0.25">
      <c r="A579" s="83">
        <v>4</v>
      </c>
      <c r="B579" s="74" t="s">
        <v>2</v>
      </c>
      <c r="C579" s="79" t="s">
        <v>591</v>
      </c>
      <c r="D579" s="126">
        <v>50</v>
      </c>
      <c r="E579" s="74" t="s">
        <v>291</v>
      </c>
    </row>
    <row r="580" spans="1:5" x14ac:dyDescent="0.25">
      <c r="A580" s="83">
        <v>5</v>
      </c>
      <c r="B580" s="74" t="s">
        <v>2</v>
      </c>
      <c r="C580" s="86" t="s">
        <v>592</v>
      </c>
      <c r="D580" s="126">
        <v>75</v>
      </c>
      <c r="E580" s="74" t="s">
        <v>291</v>
      </c>
    </row>
    <row r="581" spans="1:5" x14ac:dyDescent="0.25">
      <c r="A581" s="83">
        <v>6</v>
      </c>
      <c r="B581" s="74" t="s">
        <v>2</v>
      </c>
      <c r="C581" s="79" t="s">
        <v>593</v>
      </c>
      <c r="D581" s="126">
        <v>70</v>
      </c>
      <c r="E581" s="74" t="s">
        <v>291</v>
      </c>
    </row>
    <row r="582" spans="1:5" x14ac:dyDescent="0.25">
      <c r="A582" s="83">
        <v>7</v>
      </c>
      <c r="B582" s="74" t="s">
        <v>2</v>
      </c>
      <c r="C582" s="79" t="s">
        <v>594</v>
      </c>
      <c r="D582" s="126">
        <v>45</v>
      </c>
      <c r="E582" s="74" t="s">
        <v>291</v>
      </c>
    </row>
    <row r="583" spans="1:5" x14ac:dyDescent="0.25">
      <c r="A583" s="83">
        <v>8</v>
      </c>
      <c r="B583" s="74" t="s">
        <v>2</v>
      </c>
      <c r="C583" s="86" t="s">
        <v>398</v>
      </c>
      <c r="D583" s="126">
        <v>80</v>
      </c>
      <c r="E583" s="74" t="s">
        <v>291</v>
      </c>
    </row>
    <row r="584" spans="1:5" x14ac:dyDescent="0.25">
      <c r="A584" s="83">
        <v>9</v>
      </c>
      <c r="B584" s="74" t="s">
        <v>2</v>
      </c>
      <c r="C584" s="86" t="s">
        <v>595</v>
      </c>
      <c r="D584" s="126">
        <v>90</v>
      </c>
      <c r="E584" s="74" t="s">
        <v>291</v>
      </c>
    </row>
    <row r="585" spans="1:5" x14ac:dyDescent="0.25">
      <c r="A585" s="83">
        <v>10</v>
      </c>
      <c r="B585" s="74" t="s">
        <v>2</v>
      </c>
      <c r="C585" s="79" t="s">
        <v>596</v>
      </c>
      <c r="D585" s="126">
        <v>40</v>
      </c>
      <c r="E585" s="74" t="s">
        <v>291</v>
      </c>
    </row>
    <row r="586" spans="1:5" x14ac:dyDescent="0.25">
      <c r="A586" s="83">
        <v>11</v>
      </c>
      <c r="B586" s="74" t="s">
        <v>2</v>
      </c>
      <c r="C586" s="79" t="s">
        <v>597</v>
      </c>
      <c r="D586" s="126">
        <v>195</v>
      </c>
      <c r="E586" s="74" t="s">
        <v>291</v>
      </c>
    </row>
    <row r="587" spans="1:5" x14ac:dyDescent="0.25">
      <c r="A587" s="83">
        <v>12</v>
      </c>
      <c r="B587" s="74" t="s">
        <v>2</v>
      </c>
      <c r="C587" s="79" t="s">
        <v>598</v>
      </c>
      <c r="D587" s="126">
        <v>140</v>
      </c>
      <c r="E587" s="74" t="s">
        <v>291</v>
      </c>
    </row>
    <row r="588" spans="1:5" x14ac:dyDescent="0.25">
      <c r="A588" s="83">
        <v>13</v>
      </c>
      <c r="B588" s="74" t="s">
        <v>2</v>
      </c>
      <c r="C588" s="79" t="s">
        <v>599</v>
      </c>
      <c r="D588" s="126">
        <v>250</v>
      </c>
      <c r="E588" s="74" t="s">
        <v>291</v>
      </c>
    </row>
    <row r="589" spans="1:5" x14ac:dyDescent="0.25">
      <c r="A589" s="83">
        <v>14</v>
      </c>
      <c r="B589" s="74" t="s">
        <v>2</v>
      </c>
      <c r="C589" s="79" t="s">
        <v>600</v>
      </c>
      <c r="D589" s="126">
        <v>120</v>
      </c>
      <c r="E589" s="74" t="s">
        <v>291</v>
      </c>
    </row>
    <row r="590" spans="1:5" x14ac:dyDescent="0.25">
      <c r="A590" s="83">
        <v>15</v>
      </c>
      <c r="B590" s="74" t="s">
        <v>2</v>
      </c>
      <c r="C590" s="79" t="s">
        <v>478</v>
      </c>
      <c r="D590" s="126">
        <v>150</v>
      </c>
      <c r="E590" s="74" t="s">
        <v>291</v>
      </c>
    </row>
    <row r="591" spans="1:5" x14ac:dyDescent="0.25">
      <c r="A591" s="83">
        <v>16</v>
      </c>
      <c r="B591" s="74" t="s">
        <v>2</v>
      </c>
      <c r="C591" s="86" t="s">
        <v>601</v>
      </c>
      <c r="D591" s="126">
        <v>160</v>
      </c>
      <c r="E591" s="74" t="s">
        <v>291</v>
      </c>
    </row>
    <row r="592" spans="1:5" x14ac:dyDescent="0.25">
      <c r="A592" s="83">
        <v>17</v>
      </c>
      <c r="B592" s="75" t="s">
        <v>2</v>
      </c>
      <c r="C592" s="35" t="s">
        <v>602</v>
      </c>
      <c r="D592" s="125">
        <v>640</v>
      </c>
      <c r="E592" s="75" t="s">
        <v>291</v>
      </c>
    </row>
    <row r="593" spans="1:5" x14ac:dyDescent="0.25">
      <c r="A593" s="83">
        <v>18</v>
      </c>
      <c r="B593" s="74" t="s">
        <v>2</v>
      </c>
      <c r="C593" s="79" t="s">
        <v>603</v>
      </c>
      <c r="D593" s="126">
        <v>610</v>
      </c>
      <c r="E593" s="74" t="s">
        <v>291</v>
      </c>
    </row>
    <row r="594" spans="1:5" x14ac:dyDescent="0.25">
      <c r="A594" s="83">
        <v>19</v>
      </c>
      <c r="B594" s="74" t="s">
        <v>2</v>
      </c>
      <c r="C594" s="79" t="s">
        <v>604</v>
      </c>
      <c r="D594" s="126">
        <v>140</v>
      </c>
      <c r="E594" s="74" t="s">
        <v>291</v>
      </c>
    </row>
    <row r="595" spans="1:5" x14ac:dyDescent="0.25">
      <c r="A595" s="83">
        <v>20</v>
      </c>
      <c r="B595" s="74" t="s">
        <v>2</v>
      </c>
      <c r="C595" s="79" t="s">
        <v>605</v>
      </c>
      <c r="D595" s="126">
        <v>210</v>
      </c>
      <c r="E595" s="74" t="s">
        <v>291</v>
      </c>
    </row>
    <row r="596" spans="1:5" x14ac:dyDescent="0.25">
      <c r="A596" s="83">
        <v>21</v>
      </c>
      <c r="B596" s="74" t="s">
        <v>2</v>
      </c>
      <c r="C596" s="79" t="s">
        <v>606</v>
      </c>
      <c r="D596" s="126">
        <v>170</v>
      </c>
      <c r="E596" s="74" t="s">
        <v>291</v>
      </c>
    </row>
    <row r="597" spans="1:5" x14ac:dyDescent="0.25">
      <c r="A597" s="83">
        <v>22</v>
      </c>
      <c r="B597" s="74" t="s">
        <v>2</v>
      </c>
      <c r="C597" s="79" t="s">
        <v>607</v>
      </c>
      <c r="D597" s="126">
        <v>140</v>
      </c>
      <c r="E597" s="74" t="s">
        <v>291</v>
      </c>
    </row>
    <row r="598" spans="1:5" x14ac:dyDescent="0.25">
      <c r="A598" s="83">
        <v>23</v>
      </c>
      <c r="B598" s="74" t="s">
        <v>21</v>
      </c>
      <c r="C598" s="86" t="s">
        <v>608</v>
      </c>
      <c r="D598" s="126">
        <v>120</v>
      </c>
      <c r="E598" s="74" t="s">
        <v>291</v>
      </c>
    </row>
    <row r="599" spans="1:5" ht="15.75" thickBot="1" x14ac:dyDescent="0.3">
      <c r="A599" s="83">
        <v>24</v>
      </c>
      <c r="B599" s="89" t="s">
        <v>21</v>
      </c>
      <c r="C599" s="90" t="s">
        <v>609</v>
      </c>
      <c r="D599" s="139">
        <v>140</v>
      </c>
      <c r="E599" s="89" t="s">
        <v>291</v>
      </c>
    </row>
    <row r="600" spans="1:5" ht="15.75" thickBot="1" x14ac:dyDescent="0.3">
      <c r="A600" s="150" t="s">
        <v>290</v>
      </c>
      <c r="B600" s="151"/>
      <c r="C600" s="151"/>
      <c r="D600" s="127">
        <f>SUM(D576:D599)</f>
        <v>5295</v>
      </c>
      <c r="E600" s="31"/>
    </row>
    <row r="601" spans="1:5" x14ac:dyDescent="0.25">
      <c r="A601" s="42"/>
      <c r="B601" s="43"/>
      <c r="C601" s="43"/>
      <c r="D601" s="128"/>
      <c r="E601" s="43"/>
    </row>
    <row r="602" spans="1:5" x14ac:dyDescent="0.25">
      <c r="A602" s="152" t="s">
        <v>611</v>
      </c>
      <c r="B602" s="152"/>
      <c r="C602" s="152"/>
      <c r="D602" s="152"/>
      <c r="E602" s="152"/>
    </row>
    <row r="603" spans="1:5" x14ac:dyDescent="0.25">
      <c r="A603" s="58">
        <v>1</v>
      </c>
      <c r="B603" s="58" t="s">
        <v>2</v>
      </c>
      <c r="C603" s="78" t="s">
        <v>249</v>
      </c>
      <c r="D603" s="126">
        <v>650</v>
      </c>
      <c r="E603" s="58" t="s">
        <v>0</v>
      </c>
    </row>
    <row r="604" spans="1:5" x14ac:dyDescent="0.25">
      <c r="A604" s="58">
        <v>2</v>
      </c>
      <c r="B604" s="58" t="s">
        <v>4</v>
      </c>
      <c r="C604" s="62" t="s">
        <v>250</v>
      </c>
      <c r="D604" s="126">
        <v>335</v>
      </c>
      <c r="E604" s="58" t="s">
        <v>0</v>
      </c>
    </row>
    <row r="605" spans="1:5" x14ac:dyDescent="0.25">
      <c r="A605" s="58">
        <f t="shared" ref="A605:A624" si="17">A604+1</f>
        <v>3</v>
      </c>
      <c r="B605" s="58" t="s">
        <v>2</v>
      </c>
      <c r="C605" s="78" t="s">
        <v>612</v>
      </c>
      <c r="D605" s="126">
        <v>180</v>
      </c>
      <c r="E605" s="58" t="s">
        <v>291</v>
      </c>
    </row>
    <row r="606" spans="1:5" x14ac:dyDescent="0.25">
      <c r="A606" s="61">
        <f t="shared" si="17"/>
        <v>4</v>
      </c>
      <c r="B606" s="61" t="s">
        <v>136</v>
      </c>
      <c r="C606" s="80" t="s">
        <v>613</v>
      </c>
      <c r="D606" s="125">
        <v>555</v>
      </c>
      <c r="E606" s="61" t="s">
        <v>291</v>
      </c>
    </row>
    <row r="607" spans="1:5" x14ac:dyDescent="0.25">
      <c r="A607" s="58">
        <v>5</v>
      </c>
      <c r="B607" s="58" t="s">
        <v>4</v>
      </c>
      <c r="C607" s="78" t="s">
        <v>614</v>
      </c>
      <c r="D607" s="126">
        <v>60</v>
      </c>
      <c r="E607" s="58" t="s">
        <v>615</v>
      </c>
    </row>
    <row r="608" spans="1:5" x14ac:dyDescent="0.25">
      <c r="A608" s="58">
        <f t="shared" si="17"/>
        <v>6</v>
      </c>
      <c r="B608" s="58" t="s">
        <v>4</v>
      </c>
      <c r="C608" s="78" t="s">
        <v>616</v>
      </c>
      <c r="D608" s="126">
        <v>60</v>
      </c>
      <c r="E608" s="58" t="s">
        <v>615</v>
      </c>
    </row>
    <row r="609" spans="1:5" x14ac:dyDescent="0.25">
      <c r="A609" s="58">
        <v>7</v>
      </c>
      <c r="B609" s="58" t="s">
        <v>21</v>
      </c>
      <c r="C609" s="78" t="s">
        <v>617</v>
      </c>
      <c r="D609" s="126">
        <v>105</v>
      </c>
      <c r="E609" s="58" t="s">
        <v>291</v>
      </c>
    </row>
    <row r="610" spans="1:5" x14ac:dyDescent="0.25">
      <c r="A610" s="58">
        <f t="shared" si="17"/>
        <v>8</v>
      </c>
      <c r="B610" s="58" t="s">
        <v>4</v>
      </c>
      <c r="C610" s="78" t="s">
        <v>251</v>
      </c>
      <c r="D610" s="126">
        <v>210</v>
      </c>
      <c r="E610" s="58" t="s">
        <v>0</v>
      </c>
    </row>
    <row r="611" spans="1:5" x14ac:dyDescent="0.25">
      <c r="A611" s="58">
        <f t="shared" si="17"/>
        <v>9</v>
      </c>
      <c r="B611" s="58" t="s">
        <v>4</v>
      </c>
      <c r="C611" s="78" t="s">
        <v>252</v>
      </c>
      <c r="D611" s="126">
        <v>30</v>
      </c>
      <c r="E611" s="58" t="s">
        <v>0</v>
      </c>
    </row>
    <row r="612" spans="1:5" x14ac:dyDescent="0.25">
      <c r="A612" s="58">
        <f t="shared" si="17"/>
        <v>10</v>
      </c>
      <c r="B612" s="58" t="s">
        <v>4</v>
      </c>
      <c r="C612" s="78" t="s">
        <v>253</v>
      </c>
      <c r="D612" s="126">
        <v>40</v>
      </c>
      <c r="E612" s="58" t="s">
        <v>0</v>
      </c>
    </row>
    <row r="613" spans="1:5" x14ac:dyDescent="0.25">
      <c r="A613" s="58">
        <f t="shared" si="17"/>
        <v>11</v>
      </c>
      <c r="B613" s="58" t="s">
        <v>4</v>
      </c>
      <c r="C613" s="78" t="s">
        <v>254</v>
      </c>
      <c r="D613" s="126">
        <v>40</v>
      </c>
      <c r="E613" s="58" t="s">
        <v>0</v>
      </c>
    </row>
    <row r="614" spans="1:5" x14ac:dyDescent="0.25">
      <c r="A614" s="61">
        <f t="shared" si="17"/>
        <v>12</v>
      </c>
      <c r="B614" s="61" t="s">
        <v>4</v>
      </c>
      <c r="C614" s="62" t="s">
        <v>255</v>
      </c>
      <c r="D614" s="125">
        <v>810</v>
      </c>
      <c r="E614" s="61" t="s">
        <v>0</v>
      </c>
    </row>
    <row r="615" spans="1:5" x14ac:dyDescent="0.25">
      <c r="A615" s="58">
        <f t="shared" si="17"/>
        <v>13</v>
      </c>
      <c r="B615" s="58" t="s">
        <v>4</v>
      </c>
      <c r="C615" s="78">
        <v>8</v>
      </c>
      <c r="D615" s="132">
        <v>570</v>
      </c>
      <c r="E615" s="58" t="s">
        <v>291</v>
      </c>
    </row>
    <row r="616" spans="1:5" x14ac:dyDescent="0.25">
      <c r="A616" s="58">
        <f t="shared" si="17"/>
        <v>14</v>
      </c>
      <c r="B616" s="58" t="s">
        <v>4</v>
      </c>
      <c r="C616" s="78">
        <v>7</v>
      </c>
      <c r="D616" s="132">
        <v>190</v>
      </c>
      <c r="E616" s="58" t="s">
        <v>291</v>
      </c>
    </row>
    <row r="617" spans="1:5" x14ac:dyDescent="0.25">
      <c r="A617" s="58">
        <f t="shared" si="17"/>
        <v>15</v>
      </c>
      <c r="B617" s="58" t="s">
        <v>4</v>
      </c>
      <c r="C617" s="78">
        <v>1</v>
      </c>
      <c r="D617" s="132">
        <v>200</v>
      </c>
      <c r="E617" s="58" t="s">
        <v>291</v>
      </c>
    </row>
    <row r="618" spans="1:5" x14ac:dyDescent="0.25">
      <c r="A618" s="58">
        <f t="shared" si="17"/>
        <v>16</v>
      </c>
      <c r="B618" s="58" t="s">
        <v>4</v>
      </c>
      <c r="C618" s="78">
        <v>6</v>
      </c>
      <c r="D618" s="132">
        <v>190</v>
      </c>
      <c r="E618" s="58" t="s">
        <v>291</v>
      </c>
    </row>
    <row r="619" spans="1:5" x14ac:dyDescent="0.25">
      <c r="A619" s="58">
        <f t="shared" si="17"/>
        <v>17</v>
      </c>
      <c r="B619" s="58" t="s">
        <v>4</v>
      </c>
      <c r="C619" s="78">
        <v>5</v>
      </c>
      <c r="D619" s="132">
        <v>200</v>
      </c>
      <c r="E619" s="58" t="s">
        <v>291</v>
      </c>
    </row>
    <row r="620" spans="1:5" x14ac:dyDescent="0.25">
      <c r="A620" s="58">
        <f t="shared" si="17"/>
        <v>18</v>
      </c>
      <c r="B620" s="58" t="s">
        <v>4</v>
      </c>
      <c r="C620" s="78">
        <v>3</v>
      </c>
      <c r="D620" s="132">
        <v>230</v>
      </c>
      <c r="E620" s="58" t="s">
        <v>291</v>
      </c>
    </row>
    <row r="621" spans="1:5" x14ac:dyDescent="0.25">
      <c r="A621" s="58">
        <f t="shared" si="17"/>
        <v>19</v>
      </c>
      <c r="B621" s="58" t="s">
        <v>4</v>
      </c>
      <c r="C621" s="69">
        <v>4</v>
      </c>
      <c r="D621" s="126">
        <v>190</v>
      </c>
      <c r="E621" s="58" t="s">
        <v>291</v>
      </c>
    </row>
    <row r="622" spans="1:5" x14ac:dyDescent="0.25">
      <c r="A622" s="58">
        <f t="shared" si="17"/>
        <v>20</v>
      </c>
      <c r="B622" s="58" t="s">
        <v>4</v>
      </c>
      <c r="C622" s="69">
        <v>1</v>
      </c>
      <c r="D622" s="126">
        <v>190</v>
      </c>
      <c r="E622" s="58" t="s">
        <v>291</v>
      </c>
    </row>
    <row r="623" spans="1:5" x14ac:dyDescent="0.25">
      <c r="A623" s="58">
        <f t="shared" si="17"/>
        <v>21</v>
      </c>
      <c r="B623" s="58" t="s">
        <v>4</v>
      </c>
      <c r="C623" s="69" t="s">
        <v>618</v>
      </c>
      <c r="D623" s="126">
        <v>790</v>
      </c>
      <c r="E623" s="58" t="s">
        <v>291</v>
      </c>
    </row>
    <row r="624" spans="1:5" x14ac:dyDescent="0.25">
      <c r="A624" s="58">
        <f t="shared" si="17"/>
        <v>22</v>
      </c>
      <c r="B624" s="58" t="s">
        <v>21</v>
      </c>
      <c r="C624" s="78" t="s">
        <v>619</v>
      </c>
      <c r="D624" s="126">
        <v>80</v>
      </c>
      <c r="E624" s="58" t="s">
        <v>291</v>
      </c>
    </row>
    <row r="625" spans="1:5" x14ac:dyDescent="0.25">
      <c r="A625" s="58">
        <v>23</v>
      </c>
      <c r="B625" s="58" t="s">
        <v>4</v>
      </c>
      <c r="C625" s="78" t="s">
        <v>256</v>
      </c>
      <c r="D625" s="126">
        <v>1000</v>
      </c>
      <c r="E625" s="58" t="s">
        <v>0</v>
      </c>
    </row>
    <row r="626" spans="1:5" x14ac:dyDescent="0.25">
      <c r="A626" s="58">
        <v>24</v>
      </c>
      <c r="B626" s="58" t="s">
        <v>21</v>
      </c>
      <c r="C626" s="78" t="s">
        <v>620</v>
      </c>
      <c r="D626" s="126">
        <v>130</v>
      </c>
      <c r="E626" s="58" t="s">
        <v>291</v>
      </c>
    </row>
    <row r="627" spans="1:5" x14ac:dyDescent="0.25">
      <c r="A627" s="61">
        <v>25</v>
      </c>
      <c r="B627" s="61" t="s">
        <v>150</v>
      </c>
      <c r="C627" s="60" t="s">
        <v>257</v>
      </c>
      <c r="D627" s="125">
        <v>950</v>
      </c>
      <c r="E627" s="61" t="s">
        <v>0</v>
      </c>
    </row>
    <row r="628" spans="1:5" ht="15.75" thickBot="1" x14ac:dyDescent="0.3">
      <c r="A628" s="34">
        <f t="shared" ref="A628" si="18">A627+1</f>
        <v>26</v>
      </c>
      <c r="B628" s="1" t="s">
        <v>303</v>
      </c>
      <c r="C628" s="33" t="s">
        <v>621</v>
      </c>
      <c r="D628" s="125">
        <v>10820</v>
      </c>
      <c r="E628" s="1" t="s">
        <v>0</v>
      </c>
    </row>
    <row r="629" spans="1:5" ht="15.75" thickBot="1" x14ac:dyDescent="0.3">
      <c r="A629" s="150" t="s">
        <v>290</v>
      </c>
      <c r="B629" s="151"/>
      <c r="C629" s="151"/>
      <c r="D629" s="127">
        <f>SUM(D603:D628)</f>
        <v>18805</v>
      </c>
      <c r="E629" s="31"/>
    </row>
    <row r="630" spans="1:5" x14ac:dyDescent="0.25">
      <c r="A630" s="42"/>
      <c r="B630" s="43"/>
      <c r="C630" s="43"/>
      <c r="D630" s="128"/>
      <c r="E630" s="43"/>
    </row>
    <row r="631" spans="1:5" x14ac:dyDescent="0.25">
      <c r="A631" s="152" t="s">
        <v>622</v>
      </c>
      <c r="B631" s="152"/>
      <c r="C631" s="152"/>
      <c r="D631" s="152"/>
      <c r="E631" s="152"/>
    </row>
    <row r="632" spans="1:5" x14ac:dyDescent="0.25">
      <c r="A632" s="58">
        <v>1</v>
      </c>
      <c r="B632" s="58" t="s">
        <v>4</v>
      </c>
      <c r="C632" s="69" t="s">
        <v>623</v>
      </c>
      <c r="D632" s="126">
        <v>85</v>
      </c>
      <c r="E632" s="58" t="s">
        <v>291</v>
      </c>
    </row>
    <row r="633" spans="1:5" x14ac:dyDescent="0.25">
      <c r="A633" s="58">
        <v>2</v>
      </c>
      <c r="B633" s="58" t="s">
        <v>4</v>
      </c>
      <c r="C633" s="69" t="s">
        <v>624</v>
      </c>
      <c r="D633" s="126">
        <v>220</v>
      </c>
      <c r="E633" s="58" t="s">
        <v>291</v>
      </c>
    </row>
    <row r="634" spans="1:5" x14ac:dyDescent="0.25">
      <c r="A634" s="58">
        <f t="shared" ref="A634:A655" si="19">A633+1</f>
        <v>3</v>
      </c>
      <c r="B634" s="58" t="s">
        <v>4</v>
      </c>
      <c r="C634" s="78" t="s">
        <v>625</v>
      </c>
      <c r="D634" s="126">
        <v>180</v>
      </c>
      <c r="E634" s="58" t="s">
        <v>291</v>
      </c>
    </row>
    <row r="635" spans="1:5" x14ac:dyDescent="0.25">
      <c r="A635" s="58">
        <f t="shared" si="19"/>
        <v>4</v>
      </c>
      <c r="B635" s="58" t="s">
        <v>4</v>
      </c>
      <c r="C635" s="78" t="s">
        <v>492</v>
      </c>
      <c r="D635" s="126">
        <v>190</v>
      </c>
      <c r="E635" s="58" t="s">
        <v>291</v>
      </c>
    </row>
    <row r="636" spans="1:5" x14ac:dyDescent="0.25">
      <c r="A636" s="58">
        <f t="shared" si="19"/>
        <v>5</v>
      </c>
      <c r="B636" s="58" t="s">
        <v>4</v>
      </c>
      <c r="C636" s="69" t="s">
        <v>626</v>
      </c>
      <c r="D636" s="126">
        <v>210</v>
      </c>
      <c r="E636" s="58" t="s">
        <v>291</v>
      </c>
    </row>
    <row r="637" spans="1:5" x14ac:dyDescent="0.25">
      <c r="A637" s="58">
        <f t="shared" si="19"/>
        <v>6</v>
      </c>
      <c r="B637" s="58" t="s">
        <v>4</v>
      </c>
      <c r="C637" s="69" t="s">
        <v>211</v>
      </c>
      <c r="D637" s="126">
        <v>250</v>
      </c>
      <c r="E637" s="58" t="s">
        <v>291</v>
      </c>
    </row>
    <row r="638" spans="1:5" x14ac:dyDescent="0.25">
      <c r="A638" s="58">
        <f t="shared" si="19"/>
        <v>7</v>
      </c>
      <c r="B638" s="58" t="s">
        <v>4</v>
      </c>
      <c r="C638" s="69" t="s">
        <v>627</v>
      </c>
      <c r="D638" s="126">
        <v>180</v>
      </c>
      <c r="E638" s="58" t="s">
        <v>291</v>
      </c>
    </row>
    <row r="639" spans="1:5" x14ac:dyDescent="0.25">
      <c r="A639" s="58">
        <f t="shared" si="19"/>
        <v>8</v>
      </c>
      <c r="B639" s="58" t="s">
        <v>4</v>
      </c>
      <c r="C639" s="69" t="s">
        <v>628</v>
      </c>
      <c r="D639" s="126">
        <v>240</v>
      </c>
      <c r="E639" s="58" t="s">
        <v>291</v>
      </c>
    </row>
    <row r="640" spans="1:5" x14ac:dyDescent="0.25">
      <c r="A640" s="58">
        <f t="shared" si="19"/>
        <v>9</v>
      </c>
      <c r="B640" s="58" t="s">
        <v>4</v>
      </c>
      <c r="C640" s="69" t="s">
        <v>629</v>
      </c>
      <c r="D640" s="126">
        <v>70</v>
      </c>
      <c r="E640" s="58" t="s">
        <v>0</v>
      </c>
    </row>
    <row r="641" spans="1:5" x14ac:dyDescent="0.25">
      <c r="A641" s="61">
        <f t="shared" si="19"/>
        <v>10</v>
      </c>
      <c r="B641" s="61" t="s">
        <v>4</v>
      </c>
      <c r="C641" s="33" t="s">
        <v>259</v>
      </c>
      <c r="D641" s="125">
        <v>610</v>
      </c>
      <c r="E641" s="61" t="s">
        <v>0</v>
      </c>
    </row>
    <row r="642" spans="1:5" x14ac:dyDescent="0.25">
      <c r="A642" s="58">
        <f t="shared" si="19"/>
        <v>11</v>
      </c>
      <c r="B642" s="58" t="s">
        <v>2</v>
      </c>
      <c r="C642" s="69" t="s">
        <v>630</v>
      </c>
      <c r="D642" s="126">
        <v>100</v>
      </c>
      <c r="E642" s="58" t="s">
        <v>291</v>
      </c>
    </row>
    <row r="643" spans="1:5" x14ac:dyDescent="0.25">
      <c r="A643" s="58">
        <f t="shared" si="19"/>
        <v>12</v>
      </c>
      <c r="B643" s="58" t="s">
        <v>89</v>
      </c>
      <c r="C643" s="69" t="s">
        <v>631</v>
      </c>
      <c r="D643" s="126">
        <v>80</v>
      </c>
      <c r="E643" s="58" t="s">
        <v>291</v>
      </c>
    </row>
    <row r="644" spans="1:5" x14ac:dyDescent="0.25">
      <c r="A644" s="58">
        <f t="shared" si="19"/>
        <v>13</v>
      </c>
      <c r="B644" s="58" t="s">
        <v>4</v>
      </c>
      <c r="C644" s="69" t="s">
        <v>632</v>
      </c>
      <c r="D644" s="126">
        <v>450</v>
      </c>
      <c r="E644" s="58" t="s">
        <v>291</v>
      </c>
    </row>
    <row r="645" spans="1:5" x14ac:dyDescent="0.25">
      <c r="A645" s="58">
        <f t="shared" si="19"/>
        <v>14</v>
      </c>
      <c r="B645" s="32" t="s">
        <v>4</v>
      </c>
      <c r="C645" s="78" t="s">
        <v>633</v>
      </c>
      <c r="D645" s="132">
        <v>300</v>
      </c>
      <c r="E645" s="58" t="s">
        <v>291</v>
      </c>
    </row>
    <row r="646" spans="1:5" x14ac:dyDescent="0.25">
      <c r="A646" s="58">
        <f t="shared" si="19"/>
        <v>15</v>
      </c>
      <c r="B646" s="32" t="s">
        <v>4</v>
      </c>
      <c r="C646" s="78" t="s">
        <v>28</v>
      </c>
      <c r="D646" s="132">
        <v>300</v>
      </c>
      <c r="E646" s="58" t="s">
        <v>498</v>
      </c>
    </row>
    <row r="647" spans="1:5" x14ac:dyDescent="0.25">
      <c r="A647" s="58">
        <f t="shared" si="19"/>
        <v>16</v>
      </c>
      <c r="B647" s="32" t="s">
        <v>4</v>
      </c>
      <c r="C647" s="78" t="s">
        <v>634</v>
      </c>
      <c r="D647" s="132">
        <v>170</v>
      </c>
      <c r="E647" s="58" t="s">
        <v>0</v>
      </c>
    </row>
    <row r="648" spans="1:5" x14ac:dyDescent="0.25">
      <c r="A648" s="58">
        <f t="shared" si="19"/>
        <v>17</v>
      </c>
      <c r="B648" s="32" t="s">
        <v>4</v>
      </c>
      <c r="C648" s="78" t="s">
        <v>635</v>
      </c>
      <c r="D648" s="132">
        <v>120</v>
      </c>
      <c r="E648" s="58" t="s">
        <v>291</v>
      </c>
    </row>
    <row r="649" spans="1:5" x14ac:dyDescent="0.25">
      <c r="A649" s="58">
        <f t="shared" si="19"/>
        <v>18</v>
      </c>
      <c r="B649" s="32" t="s">
        <v>2</v>
      </c>
      <c r="C649" s="78" t="s">
        <v>636</v>
      </c>
      <c r="D649" s="132">
        <v>100</v>
      </c>
      <c r="E649" s="58" t="s">
        <v>0</v>
      </c>
    </row>
    <row r="650" spans="1:5" x14ac:dyDescent="0.25">
      <c r="A650" s="58">
        <f t="shared" si="19"/>
        <v>19</v>
      </c>
      <c r="B650" s="32" t="s">
        <v>4</v>
      </c>
      <c r="C650" s="78" t="s">
        <v>597</v>
      </c>
      <c r="D650" s="132">
        <v>110</v>
      </c>
      <c r="E650" s="58" t="s">
        <v>291</v>
      </c>
    </row>
    <row r="651" spans="1:5" x14ac:dyDescent="0.25">
      <c r="A651" s="58">
        <f t="shared" si="19"/>
        <v>20</v>
      </c>
      <c r="B651" s="32" t="s">
        <v>4</v>
      </c>
      <c r="C651" s="78" t="s">
        <v>637</v>
      </c>
      <c r="D651" s="132">
        <v>140</v>
      </c>
      <c r="E651" s="58" t="s">
        <v>291</v>
      </c>
    </row>
    <row r="652" spans="1:5" x14ac:dyDescent="0.25">
      <c r="A652" s="58">
        <f t="shared" si="19"/>
        <v>21</v>
      </c>
      <c r="B652" s="32" t="s">
        <v>4</v>
      </c>
      <c r="C652" s="78" t="s">
        <v>638</v>
      </c>
      <c r="D652" s="132">
        <v>80</v>
      </c>
      <c r="E652" s="58" t="s">
        <v>291</v>
      </c>
    </row>
    <row r="653" spans="1:5" x14ac:dyDescent="0.25">
      <c r="A653" s="61">
        <v>22</v>
      </c>
      <c r="B653" s="1" t="s">
        <v>4</v>
      </c>
      <c r="C653" s="62" t="s">
        <v>639</v>
      </c>
      <c r="D653" s="133">
        <v>55</v>
      </c>
      <c r="E653" s="61" t="s">
        <v>0</v>
      </c>
    </row>
    <row r="654" spans="1:5" x14ac:dyDescent="0.25">
      <c r="A654" s="58">
        <f t="shared" si="19"/>
        <v>23</v>
      </c>
      <c r="B654" s="32" t="s">
        <v>4</v>
      </c>
      <c r="C654" s="78" t="s">
        <v>640</v>
      </c>
      <c r="D654" s="132">
        <v>130</v>
      </c>
      <c r="E654" s="58" t="s">
        <v>291</v>
      </c>
    </row>
    <row r="655" spans="1:5" ht="15.75" thickBot="1" x14ac:dyDescent="0.3">
      <c r="A655" s="58">
        <f t="shared" si="19"/>
        <v>24</v>
      </c>
      <c r="B655" s="32" t="s">
        <v>4</v>
      </c>
      <c r="C655" s="69" t="s">
        <v>641</v>
      </c>
      <c r="D655" s="126">
        <v>150</v>
      </c>
      <c r="E655" s="58" t="s">
        <v>291</v>
      </c>
    </row>
    <row r="656" spans="1:5" ht="15.75" thickBot="1" x14ac:dyDescent="0.3">
      <c r="A656" s="150" t="s">
        <v>290</v>
      </c>
      <c r="B656" s="151"/>
      <c r="C656" s="151"/>
      <c r="D656" s="127">
        <f>SUM(D632:D655)</f>
        <v>4520</v>
      </c>
      <c r="E656" s="31"/>
    </row>
    <row r="657" spans="1:5" x14ac:dyDescent="0.25">
      <c r="A657" s="42"/>
      <c r="B657" s="43"/>
      <c r="C657" s="43"/>
      <c r="D657" s="128"/>
      <c r="E657" s="43"/>
    </row>
    <row r="658" spans="1:5" x14ac:dyDescent="0.25">
      <c r="A658" s="152" t="s">
        <v>666</v>
      </c>
      <c r="B658" s="152"/>
      <c r="C658" s="152"/>
      <c r="D658" s="152"/>
      <c r="E658" s="152"/>
    </row>
    <row r="659" spans="1:5" x14ac:dyDescent="0.25">
      <c r="A659" s="58">
        <v>1</v>
      </c>
      <c r="B659" s="65" t="s">
        <v>4</v>
      </c>
      <c r="C659" s="92" t="s">
        <v>642</v>
      </c>
      <c r="D659" s="134">
        <v>210</v>
      </c>
      <c r="E659" s="65" t="s">
        <v>291</v>
      </c>
    </row>
    <row r="660" spans="1:5" x14ac:dyDescent="0.25">
      <c r="A660" s="58">
        <v>2</v>
      </c>
      <c r="B660" s="58" t="s">
        <v>4</v>
      </c>
      <c r="C660" s="78" t="s">
        <v>643</v>
      </c>
      <c r="D660" s="132">
        <v>350</v>
      </c>
      <c r="E660" s="58" t="s">
        <v>291</v>
      </c>
    </row>
    <row r="661" spans="1:5" x14ac:dyDescent="0.25">
      <c r="A661" s="58">
        <f>A660+1</f>
        <v>3</v>
      </c>
      <c r="B661" s="58" t="s">
        <v>4</v>
      </c>
      <c r="C661" s="78" t="s">
        <v>644</v>
      </c>
      <c r="D661" s="132">
        <v>55</v>
      </c>
      <c r="E661" s="58" t="s">
        <v>291</v>
      </c>
    </row>
    <row r="662" spans="1:5" x14ac:dyDescent="0.25">
      <c r="A662" s="58">
        <f>A661+1</f>
        <v>4</v>
      </c>
      <c r="B662" s="58" t="s">
        <v>4</v>
      </c>
      <c r="C662" s="59" t="s">
        <v>645</v>
      </c>
      <c r="D662" s="132">
        <v>140</v>
      </c>
      <c r="E662" s="58" t="s">
        <v>291</v>
      </c>
    </row>
    <row r="663" spans="1:5" x14ac:dyDescent="0.25">
      <c r="A663" s="58">
        <f t="shared" ref="A663:A680" si="20">A662+1</f>
        <v>5</v>
      </c>
      <c r="B663" s="58" t="s">
        <v>4</v>
      </c>
      <c r="C663" s="78" t="s">
        <v>646</v>
      </c>
      <c r="D663" s="132">
        <v>310</v>
      </c>
      <c r="E663" s="58" t="s">
        <v>291</v>
      </c>
    </row>
    <row r="664" spans="1:5" x14ac:dyDescent="0.25">
      <c r="A664" s="58">
        <f t="shared" si="20"/>
        <v>6</v>
      </c>
      <c r="B664" s="58" t="s">
        <v>4</v>
      </c>
      <c r="C664" s="59" t="s">
        <v>647</v>
      </c>
      <c r="D664" s="132">
        <v>125</v>
      </c>
      <c r="E664" s="58" t="s">
        <v>291</v>
      </c>
    </row>
    <row r="665" spans="1:5" x14ac:dyDescent="0.25">
      <c r="A665" s="58">
        <v>7</v>
      </c>
      <c r="B665" s="58" t="s">
        <v>4</v>
      </c>
      <c r="C665" s="79" t="s">
        <v>648</v>
      </c>
      <c r="D665" s="126">
        <v>150</v>
      </c>
      <c r="E665" s="58" t="s">
        <v>291</v>
      </c>
    </row>
    <row r="666" spans="1:5" x14ac:dyDescent="0.25">
      <c r="A666" s="61">
        <v>8</v>
      </c>
      <c r="B666" s="61" t="s">
        <v>150</v>
      </c>
      <c r="C666" s="60" t="s">
        <v>260</v>
      </c>
      <c r="D666" s="125">
        <v>970</v>
      </c>
      <c r="E666" s="61" t="s">
        <v>0</v>
      </c>
    </row>
    <row r="667" spans="1:5" x14ac:dyDescent="0.25">
      <c r="A667" s="58">
        <v>9</v>
      </c>
      <c r="B667" s="58" t="s">
        <v>4</v>
      </c>
      <c r="C667" s="79" t="s">
        <v>649</v>
      </c>
      <c r="D667" s="126">
        <v>480</v>
      </c>
      <c r="E667" s="58" t="s">
        <v>291</v>
      </c>
    </row>
    <row r="668" spans="1:5" x14ac:dyDescent="0.25">
      <c r="A668" s="58">
        <v>10</v>
      </c>
      <c r="B668" s="58" t="s">
        <v>4</v>
      </c>
      <c r="C668" s="35" t="s">
        <v>650</v>
      </c>
      <c r="D668" s="126">
        <v>370</v>
      </c>
      <c r="E668" s="58" t="s">
        <v>291</v>
      </c>
    </row>
    <row r="669" spans="1:5" x14ac:dyDescent="0.25">
      <c r="A669" s="58">
        <f t="shared" si="20"/>
        <v>11</v>
      </c>
      <c r="B669" s="58" t="s">
        <v>4</v>
      </c>
      <c r="C669" s="79" t="s">
        <v>651</v>
      </c>
      <c r="D669" s="126">
        <v>350</v>
      </c>
      <c r="E669" s="58" t="s">
        <v>291</v>
      </c>
    </row>
    <row r="670" spans="1:5" x14ac:dyDescent="0.25">
      <c r="A670" s="58">
        <f t="shared" si="20"/>
        <v>12</v>
      </c>
      <c r="B670" s="58" t="s">
        <v>4</v>
      </c>
      <c r="C670" s="78" t="s">
        <v>652</v>
      </c>
      <c r="D670" s="132">
        <v>230</v>
      </c>
      <c r="E670" s="58" t="s">
        <v>291</v>
      </c>
    </row>
    <row r="671" spans="1:5" x14ac:dyDescent="0.25">
      <c r="A671" s="58">
        <f t="shared" si="20"/>
        <v>13</v>
      </c>
      <c r="B671" s="58" t="s">
        <v>4</v>
      </c>
      <c r="C671" s="59" t="s">
        <v>653</v>
      </c>
      <c r="D671" s="132">
        <v>460</v>
      </c>
      <c r="E671" s="58" t="s">
        <v>291</v>
      </c>
    </row>
    <row r="672" spans="1:5" x14ac:dyDescent="0.25">
      <c r="A672" s="58">
        <f t="shared" si="20"/>
        <v>14</v>
      </c>
      <c r="B672" s="58" t="s">
        <v>4</v>
      </c>
      <c r="C672" s="59" t="s">
        <v>654</v>
      </c>
      <c r="D672" s="132">
        <v>200</v>
      </c>
      <c r="E672" s="58" t="s">
        <v>291</v>
      </c>
    </row>
    <row r="673" spans="1:5" x14ac:dyDescent="0.25">
      <c r="A673" s="58">
        <v>15</v>
      </c>
      <c r="B673" s="58" t="s">
        <v>4</v>
      </c>
      <c r="C673" s="59" t="s">
        <v>655</v>
      </c>
      <c r="D673" s="132">
        <v>360</v>
      </c>
      <c r="E673" s="58" t="s">
        <v>291</v>
      </c>
    </row>
    <row r="674" spans="1:5" x14ac:dyDescent="0.25">
      <c r="A674" s="58">
        <v>16</v>
      </c>
      <c r="B674" s="58" t="s">
        <v>4</v>
      </c>
      <c r="C674" s="59" t="s">
        <v>656</v>
      </c>
      <c r="D674" s="132">
        <v>210</v>
      </c>
      <c r="E674" s="58" t="s">
        <v>291</v>
      </c>
    </row>
    <row r="675" spans="1:5" x14ac:dyDescent="0.25">
      <c r="A675" s="58">
        <f t="shared" si="20"/>
        <v>17</v>
      </c>
      <c r="B675" s="58" t="s">
        <v>4</v>
      </c>
      <c r="C675" s="59" t="s">
        <v>657</v>
      </c>
      <c r="D675" s="132">
        <v>450</v>
      </c>
      <c r="E675" s="58" t="s">
        <v>291</v>
      </c>
    </row>
    <row r="676" spans="1:5" x14ac:dyDescent="0.25">
      <c r="A676" s="58">
        <f t="shared" si="20"/>
        <v>18</v>
      </c>
      <c r="B676" s="58" t="s">
        <v>4</v>
      </c>
      <c r="C676" s="59" t="s">
        <v>658</v>
      </c>
      <c r="D676" s="132">
        <v>210</v>
      </c>
      <c r="E676" s="58" t="s">
        <v>291</v>
      </c>
    </row>
    <row r="677" spans="1:5" x14ac:dyDescent="0.25">
      <c r="A677" s="58">
        <f t="shared" si="20"/>
        <v>19</v>
      </c>
      <c r="B677" s="58" t="s">
        <v>4</v>
      </c>
      <c r="C677" s="59" t="s">
        <v>659</v>
      </c>
      <c r="D677" s="132">
        <v>230</v>
      </c>
      <c r="E677" s="58" t="s">
        <v>291</v>
      </c>
    </row>
    <row r="678" spans="1:5" x14ac:dyDescent="0.25">
      <c r="A678" s="58">
        <f t="shared" si="20"/>
        <v>20</v>
      </c>
      <c r="B678" s="58" t="s">
        <v>4</v>
      </c>
      <c r="C678" s="59" t="s">
        <v>660</v>
      </c>
      <c r="D678" s="132">
        <v>270</v>
      </c>
      <c r="E678" s="58" t="s">
        <v>291</v>
      </c>
    </row>
    <row r="679" spans="1:5" x14ac:dyDescent="0.25">
      <c r="A679" s="58">
        <f t="shared" si="20"/>
        <v>21</v>
      </c>
      <c r="B679" s="58" t="s">
        <v>4</v>
      </c>
      <c r="C679" s="59" t="s">
        <v>661</v>
      </c>
      <c r="D679" s="132">
        <v>180</v>
      </c>
      <c r="E679" s="58" t="s">
        <v>291</v>
      </c>
    </row>
    <row r="680" spans="1:5" x14ac:dyDescent="0.25">
      <c r="A680" s="58">
        <f t="shared" si="20"/>
        <v>22</v>
      </c>
      <c r="B680" s="58" t="s">
        <v>4</v>
      </c>
      <c r="C680" s="79" t="s">
        <v>662</v>
      </c>
      <c r="D680" s="126">
        <v>130</v>
      </c>
      <c r="E680" s="58" t="s">
        <v>291</v>
      </c>
    </row>
    <row r="681" spans="1:5" x14ac:dyDescent="0.25">
      <c r="A681" s="58">
        <v>23</v>
      </c>
      <c r="B681" s="58" t="s">
        <v>4</v>
      </c>
      <c r="C681" s="59" t="s">
        <v>663</v>
      </c>
      <c r="D681" s="132">
        <v>200</v>
      </c>
      <c r="E681" s="58" t="s">
        <v>291</v>
      </c>
    </row>
    <row r="682" spans="1:5" x14ac:dyDescent="0.25">
      <c r="A682" s="58">
        <v>24</v>
      </c>
      <c r="B682" s="58" t="s">
        <v>4</v>
      </c>
      <c r="C682" s="59" t="s">
        <v>664</v>
      </c>
      <c r="D682" s="132">
        <v>210</v>
      </c>
      <c r="E682" s="58" t="s">
        <v>291</v>
      </c>
    </row>
    <row r="683" spans="1:5" x14ac:dyDescent="0.25">
      <c r="A683" s="93">
        <f>A682+1</f>
        <v>25</v>
      </c>
      <c r="B683" s="58" t="s">
        <v>2</v>
      </c>
      <c r="C683" s="59" t="s">
        <v>665</v>
      </c>
      <c r="D683" s="132">
        <v>300</v>
      </c>
      <c r="E683" s="58" t="s">
        <v>291</v>
      </c>
    </row>
    <row r="684" spans="1:5" ht="15.75" thickBot="1" x14ac:dyDescent="0.3">
      <c r="A684" s="58">
        <f>A683+1</f>
        <v>26</v>
      </c>
      <c r="B684" s="65" t="s">
        <v>136</v>
      </c>
      <c r="C684" s="92">
        <v>140</v>
      </c>
      <c r="D684" s="134">
        <v>130</v>
      </c>
      <c r="E684" s="65" t="s">
        <v>0</v>
      </c>
    </row>
    <row r="685" spans="1:5" ht="15.75" thickBot="1" x14ac:dyDescent="0.3">
      <c r="A685" s="153" t="s">
        <v>290</v>
      </c>
      <c r="B685" s="151"/>
      <c r="C685" s="151"/>
      <c r="D685" s="127">
        <f>SUM(D659:D684)</f>
        <v>7280</v>
      </c>
      <c r="E685" s="31"/>
    </row>
    <row r="686" spans="1:5" x14ac:dyDescent="0.25">
      <c r="A686" s="42"/>
      <c r="B686" s="43"/>
      <c r="C686" s="43"/>
      <c r="D686" s="128"/>
      <c r="E686" s="43"/>
    </row>
    <row r="687" spans="1:5" x14ac:dyDescent="0.25">
      <c r="A687" s="152" t="s">
        <v>691</v>
      </c>
      <c r="B687" s="152"/>
      <c r="C687" s="152"/>
      <c r="D687" s="152"/>
      <c r="E687" s="152"/>
    </row>
    <row r="688" spans="1:5" x14ac:dyDescent="0.25">
      <c r="A688" s="68">
        <v>1</v>
      </c>
      <c r="B688" s="58" t="s">
        <v>4</v>
      </c>
      <c r="C688" s="79" t="s">
        <v>202</v>
      </c>
      <c r="D688" s="126">
        <v>390</v>
      </c>
      <c r="E688" s="58" t="s">
        <v>291</v>
      </c>
    </row>
    <row r="689" spans="1:5" x14ac:dyDescent="0.25">
      <c r="A689" s="68">
        <f>A688+1</f>
        <v>2</v>
      </c>
      <c r="B689" s="58" t="s">
        <v>4</v>
      </c>
      <c r="C689" s="79" t="s">
        <v>667</v>
      </c>
      <c r="D689" s="126">
        <v>1210</v>
      </c>
      <c r="E689" s="58" t="s">
        <v>291</v>
      </c>
    </row>
    <row r="690" spans="1:5" x14ac:dyDescent="0.25">
      <c r="A690" s="68">
        <f t="shared" ref="A690:A719" si="21">A689+1</f>
        <v>3</v>
      </c>
      <c r="B690" s="58" t="s">
        <v>4</v>
      </c>
      <c r="C690" s="79" t="s">
        <v>668</v>
      </c>
      <c r="D690" s="126">
        <v>215</v>
      </c>
      <c r="E690" s="58" t="s">
        <v>291</v>
      </c>
    </row>
    <row r="691" spans="1:5" x14ac:dyDescent="0.25">
      <c r="A691" s="68">
        <f t="shared" si="21"/>
        <v>4</v>
      </c>
      <c r="B691" s="58" t="s">
        <v>4</v>
      </c>
      <c r="C691" s="79" t="s">
        <v>669</v>
      </c>
      <c r="D691" s="126">
        <v>120</v>
      </c>
      <c r="E691" s="58" t="s">
        <v>291</v>
      </c>
    </row>
    <row r="692" spans="1:5" x14ac:dyDescent="0.25">
      <c r="A692" s="68">
        <f t="shared" si="21"/>
        <v>5</v>
      </c>
      <c r="B692" s="58" t="s">
        <v>4</v>
      </c>
      <c r="C692" s="79" t="s">
        <v>670</v>
      </c>
      <c r="D692" s="126">
        <v>280</v>
      </c>
      <c r="E692" s="58" t="s">
        <v>291</v>
      </c>
    </row>
    <row r="693" spans="1:5" x14ac:dyDescent="0.25">
      <c r="A693" s="68">
        <f t="shared" si="21"/>
        <v>6</v>
      </c>
      <c r="B693" s="58" t="s">
        <v>4</v>
      </c>
      <c r="C693" s="79" t="s">
        <v>671</v>
      </c>
      <c r="D693" s="126">
        <v>435</v>
      </c>
      <c r="E693" s="58" t="s">
        <v>291</v>
      </c>
    </row>
    <row r="694" spans="1:5" x14ac:dyDescent="0.25">
      <c r="A694" s="68">
        <f t="shared" si="21"/>
        <v>7</v>
      </c>
      <c r="B694" s="58" t="s">
        <v>4</v>
      </c>
      <c r="C694" s="59" t="s">
        <v>672</v>
      </c>
      <c r="D694" s="126">
        <v>150</v>
      </c>
      <c r="E694" s="58" t="s">
        <v>291</v>
      </c>
    </row>
    <row r="695" spans="1:5" x14ac:dyDescent="0.25">
      <c r="A695" s="68">
        <f t="shared" si="21"/>
        <v>8</v>
      </c>
      <c r="B695" s="58" t="s">
        <v>4</v>
      </c>
      <c r="C695" s="79" t="s">
        <v>673</v>
      </c>
      <c r="D695" s="126">
        <v>320</v>
      </c>
      <c r="E695" s="58" t="s">
        <v>291</v>
      </c>
    </row>
    <row r="696" spans="1:5" x14ac:dyDescent="0.25">
      <c r="A696" s="68">
        <f t="shared" si="21"/>
        <v>9</v>
      </c>
      <c r="B696" s="58" t="s">
        <v>4</v>
      </c>
      <c r="C696" s="79" t="s">
        <v>674</v>
      </c>
      <c r="D696" s="126">
        <v>500</v>
      </c>
      <c r="E696" s="58" t="s">
        <v>291</v>
      </c>
    </row>
    <row r="697" spans="1:5" x14ac:dyDescent="0.25">
      <c r="A697" s="68">
        <f t="shared" si="21"/>
        <v>10</v>
      </c>
      <c r="B697" s="58" t="s">
        <v>4</v>
      </c>
      <c r="C697" s="78" t="s">
        <v>675</v>
      </c>
      <c r="D697" s="126">
        <v>120</v>
      </c>
      <c r="E697" s="58" t="s">
        <v>291</v>
      </c>
    </row>
    <row r="698" spans="1:5" x14ac:dyDescent="0.25">
      <c r="A698" s="68">
        <f t="shared" si="21"/>
        <v>11</v>
      </c>
      <c r="B698" s="58" t="s">
        <v>4</v>
      </c>
      <c r="C698" s="79" t="s">
        <v>676</v>
      </c>
      <c r="D698" s="126">
        <v>730</v>
      </c>
      <c r="E698" s="58" t="s">
        <v>291</v>
      </c>
    </row>
    <row r="699" spans="1:5" x14ac:dyDescent="0.25">
      <c r="A699" s="68">
        <f t="shared" si="21"/>
        <v>12</v>
      </c>
      <c r="B699" s="58" t="s">
        <v>4</v>
      </c>
      <c r="C699" s="59" t="s">
        <v>677</v>
      </c>
      <c r="D699" s="126">
        <v>210</v>
      </c>
      <c r="E699" s="58" t="s">
        <v>291</v>
      </c>
    </row>
    <row r="700" spans="1:5" x14ac:dyDescent="0.25">
      <c r="A700" s="68">
        <f t="shared" si="21"/>
        <v>13</v>
      </c>
      <c r="B700" s="58" t="s">
        <v>4</v>
      </c>
      <c r="C700" s="79" t="s">
        <v>678</v>
      </c>
      <c r="D700" s="126">
        <v>165</v>
      </c>
      <c r="E700" s="58" t="s">
        <v>291</v>
      </c>
    </row>
    <row r="701" spans="1:5" x14ac:dyDescent="0.25">
      <c r="A701" s="68">
        <f t="shared" si="21"/>
        <v>14</v>
      </c>
      <c r="B701" s="58" t="s">
        <v>4</v>
      </c>
      <c r="C701" s="79" t="s">
        <v>204</v>
      </c>
      <c r="D701" s="126">
        <v>450</v>
      </c>
      <c r="E701" s="58" t="s">
        <v>291</v>
      </c>
    </row>
    <row r="702" spans="1:5" x14ac:dyDescent="0.25">
      <c r="A702" s="68">
        <f t="shared" si="21"/>
        <v>15</v>
      </c>
      <c r="B702" s="58" t="s">
        <v>2</v>
      </c>
      <c r="C702" s="79" t="s">
        <v>679</v>
      </c>
      <c r="D702" s="126">
        <v>70</v>
      </c>
      <c r="E702" s="58" t="s">
        <v>291</v>
      </c>
    </row>
    <row r="703" spans="1:5" x14ac:dyDescent="0.25">
      <c r="A703" s="68">
        <f t="shared" si="21"/>
        <v>16</v>
      </c>
      <c r="B703" s="58" t="s">
        <v>4</v>
      </c>
      <c r="C703" s="79" t="s">
        <v>680</v>
      </c>
      <c r="D703" s="126">
        <v>150</v>
      </c>
      <c r="E703" s="58" t="s">
        <v>291</v>
      </c>
    </row>
    <row r="704" spans="1:5" x14ac:dyDescent="0.25">
      <c r="A704" s="68">
        <f t="shared" si="21"/>
        <v>17</v>
      </c>
      <c r="B704" s="58" t="s">
        <v>4</v>
      </c>
      <c r="C704" s="79" t="s">
        <v>681</v>
      </c>
      <c r="D704" s="126">
        <v>115</v>
      </c>
      <c r="E704" s="58" t="s">
        <v>291</v>
      </c>
    </row>
    <row r="705" spans="1:5" x14ac:dyDescent="0.25">
      <c r="A705" s="68">
        <f t="shared" si="21"/>
        <v>18</v>
      </c>
      <c r="B705" s="58" t="s">
        <v>4</v>
      </c>
      <c r="C705" s="79" t="s">
        <v>682</v>
      </c>
      <c r="D705" s="126">
        <v>200</v>
      </c>
      <c r="E705" s="58" t="s">
        <v>291</v>
      </c>
    </row>
    <row r="706" spans="1:5" x14ac:dyDescent="0.25">
      <c r="A706" s="68">
        <f t="shared" si="21"/>
        <v>19</v>
      </c>
      <c r="B706" s="58" t="s">
        <v>4</v>
      </c>
      <c r="C706" s="79" t="s">
        <v>334</v>
      </c>
      <c r="D706" s="126">
        <v>220</v>
      </c>
      <c r="E706" s="58" t="s">
        <v>291</v>
      </c>
    </row>
    <row r="707" spans="1:5" x14ac:dyDescent="0.25">
      <c r="A707" s="68">
        <f t="shared" si="21"/>
        <v>20</v>
      </c>
      <c r="B707" s="58" t="s">
        <v>4</v>
      </c>
      <c r="C707" s="79" t="s">
        <v>683</v>
      </c>
      <c r="D707" s="126">
        <v>260</v>
      </c>
      <c r="E707" s="58" t="s">
        <v>291</v>
      </c>
    </row>
    <row r="708" spans="1:5" x14ac:dyDescent="0.25">
      <c r="A708" s="68">
        <f t="shared" si="21"/>
        <v>21</v>
      </c>
      <c r="B708" s="58" t="s">
        <v>150</v>
      </c>
      <c r="C708" s="79" t="s">
        <v>684</v>
      </c>
      <c r="D708" s="126">
        <v>250</v>
      </c>
      <c r="E708" s="58" t="s">
        <v>291</v>
      </c>
    </row>
    <row r="709" spans="1:5" x14ac:dyDescent="0.25">
      <c r="A709" s="68">
        <f t="shared" si="21"/>
        <v>22</v>
      </c>
      <c r="B709" s="58" t="s">
        <v>4</v>
      </c>
      <c r="C709" s="79" t="s">
        <v>685</v>
      </c>
      <c r="D709" s="126">
        <v>100</v>
      </c>
      <c r="E709" s="58" t="s">
        <v>291</v>
      </c>
    </row>
    <row r="710" spans="1:5" x14ac:dyDescent="0.25">
      <c r="A710" s="68">
        <f t="shared" si="21"/>
        <v>23</v>
      </c>
      <c r="B710" s="58" t="s">
        <v>4</v>
      </c>
      <c r="C710" s="79" t="s">
        <v>686</v>
      </c>
      <c r="D710" s="126">
        <v>160</v>
      </c>
      <c r="E710" s="58" t="s">
        <v>291</v>
      </c>
    </row>
    <row r="711" spans="1:5" x14ac:dyDescent="0.25">
      <c r="A711" s="68">
        <f t="shared" si="21"/>
        <v>24</v>
      </c>
      <c r="B711" s="58" t="s">
        <v>4</v>
      </c>
      <c r="C711" s="79" t="s">
        <v>336</v>
      </c>
      <c r="D711" s="126">
        <v>160</v>
      </c>
      <c r="E711" s="58" t="s">
        <v>291</v>
      </c>
    </row>
    <row r="712" spans="1:5" x14ac:dyDescent="0.25">
      <c r="A712" s="68">
        <f t="shared" si="21"/>
        <v>25</v>
      </c>
      <c r="B712" s="58" t="s">
        <v>4</v>
      </c>
      <c r="C712" s="69">
        <v>58</v>
      </c>
      <c r="D712" s="126">
        <v>260</v>
      </c>
      <c r="E712" s="58" t="s">
        <v>291</v>
      </c>
    </row>
    <row r="713" spans="1:5" x14ac:dyDescent="0.25">
      <c r="A713" s="68">
        <f t="shared" si="21"/>
        <v>26</v>
      </c>
      <c r="B713" s="58" t="s">
        <v>4</v>
      </c>
      <c r="C713" s="69">
        <v>27</v>
      </c>
      <c r="D713" s="126">
        <v>260</v>
      </c>
      <c r="E713" s="58" t="s">
        <v>291</v>
      </c>
    </row>
    <row r="714" spans="1:5" x14ac:dyDescent="0.25">
      <c r="A714" s="68">
        <f t="shared" si="21"/>
        <v>27</v>
      </c>
      <c r="B714" s="58" t="s">
        <v>2</v>
      </c>
      <c r="C714" s="69">
        <v>34</v>
      </c>
      <c r="D714" s="126">
        <v>230</v>
      </c>
      <c r="E714" s="58" t="s">
        <v>291</v>
      </c>
    </row>
    <row r="715" spans="1:5" x14ac:dyDescent="0.25">
      <c r="A715" s="68">
        <f t="shared" si="21"/>
        <v>28</v>
      </c>
      <c r="B715" s="58" t="s">
        <v>4</v>
      </c>
      <c r="C715" s="69" t="s">
        <v>687</v>
      </c>
      <c r="D715" s="126">
        <v>260</v>
      </c>
      <c r="E715" s="58" t="s">
        <v>291</v>
      </c>
    </row>
    <row r="716" spans="1:5" x14ac:dyDescent="0.25">
      <c r="A716" s="68">
        <f t="shared" si="21"/>
        <v>29</v>
      </c>
      <c r="B716" s="58" t="s">
        <v>4</v>
      </c>
      <c r="C716" s="69">
        <v>28</v>
      </c>
      <c r="D716" s="126">
        <v>240</v>
      </c>
      <c r="E716" s="58" t="s">
        <v>291</v>
      </c>
    </row>
    <row r="717" spans="1:5" x14ac:dyDescent="0.25">
      <c r="A717" s="68">
        <f t="shared" si="21"/>
        <v>30</v>
      </c>
      <c r="B717" s="58" t="s">
        <v>4</v>
      </c>
      <c r="C717" s="69" t="s">
        <v>688</v>
      </c>
      <c r="D717" s="126">
        <v>365</v>
      </c>
      <c r="E717" s="58" t="s">
        <v>291</v>
      </c>
    </row>
    <row r="718" spans="1:5" x14ac:dyDescent="0.25">
      <c r="A718" s="68">
        <f t="shared" si="21"/>
        <v>31</v>
      </c>
      <c r="B718" s="58" t="s">
        <v>4</v>
      </c>
      <c r="C718" s="78" t="s">
        <v>689</v>
      </c>
      <c r="D718" s="132">
        <v>360</v>
      </c>
      <c r="E718" s="58" t="s">
        <v>291</v>
      </c>
    </row>
    <row r="719" spans="1:5" ht="15.75" thickBot="1" x14ac:dyDescent="0.3">
      <c r="A719" s="68">
        <f t="shared" si="21"/>
        <v>32</v>
      </c>
      <c r="B719" s="58" t="s">
        <v>4</v>
      </c>
      <c r="C719" s="69" t="s">
        <v>690</v>
      </c>
      <c r="D719" s="126">
        <v>90</v>
      </c>
      <c r="E719" s="58" t="s">
        <v>291</v>
      </c>
    </row>
    <row r="720" spans="1:5" ht="15.75" thickBot="1" x14ac:dyDescent="0.3">
      <c r="A720" s="153" t="s">
        <v>290</v>
      </c>
      <c r="B720" s="151"/>
      <c r="C720" s="151"/>
      <c r="D720" s="127">
        <f>SUM(D688:D719)</f>
        <v>9045</v>
      </c>
      <c r="E720" s="31"/>
    </row>
    <row r="721" spans="1:5" x14ac:dyDescent="0.25">
      <c r="A721" s="42"/>
      <c r="B721" s="43"/>
      <c r="C721" s="43"/>
      <c r="D721" s="128"/>
      <c r="E721" s="43"/>
    </row>
    <row r="722" spans="1:5" x14ac:dyDescent="0.25">
      <c r="A722" s="152" t="s">
        <v>707</v>
      </c>
      <c r="B722" s="152"/>
      <c r="C722" s="152"/>
      <c r="D722" s="152"/>
      <c r="E722" s="152"/>
    </row>
    <row r="723" spans="1:5" x14ac:dyDescent="0.25">
      <c r="A723" s="68">
        <v>1</v>
      </c>
      <c r="B723" s="58" t="s">
        <v>136</v>
      </c>
      <c r="C723" s="69" t="s">
        <v>692</v>
      </c>
      <c r="D723" s="126">
        <v>5390</v>
      </c>
      <c r="E723" s="58" t="s">
        <v>0</v>
      </c>
    </row>
    <row r="724" spans="1:5" x14ac:dyDescent="0.25">
      <c r="A724" s="68">
        <v>2</v>
      </c>
      <c r="B724" s="58" t="s">
        <v>2</v>
      </c>
      <c r="C724" s="78" t="s">
        <v>693</v>
      </c>
      <c r="D724" s="126">
        <v>255</v>
      </c>
      <c r="E724" s="58" t="s">
        <v>291</v>
      </c>
    </row>
    <row r="725" spans="1:5" x14ac:dyDescent="0.25">
      <c r="A725" s="68">
        <f t="shared" ref="A725:A739" si="22">A724+1</f>
        <v>3</v>
      </c>
      <c r="B725" s="58" t="s">
        <v>21</v>
      </c>
      <c r="C725" s="78" t="s">
        <v>694</v>
      </c>
      <c r="D725" s="126">
        <v>75</v>
      </c>
      <c r="E725" s="58" t="s">
        <v>291</v>
      </c>
    </row>
    <row r="726" spans="1:5" x14ac:dyDescent="0.25">
      <c r="A726" s="68">
        <f t="shared" si="22"/>
        <v>4</v>
      </c>
      <c r="B726" s="58" t="s">
        <v>4</v>
      </c>
      <c r="C726" s="78" t="s">
        <v>695</v>
      </c>
      <c r="D726" s="126">
        <v>225</v>
      </c>
      <c r="E726" s="58" t="s">
        <v>0</v>
      </c>
    </row>
    <row r="727" spans="1:5" x14ac:dyDescent="0.25">
      <c r="A727" s="68">
        <f t="shared" si="22"/>
        <v>5</v>
      </c>
      <c r="B727" s="58" t="s">
        <v>150</v>
      </c>
      <c r="C727" s="78" t="s">
        <v>696</v>
      </c>
      <c r="D727" s="126">
        <v>4500</v>
      </c>
      <c r="E727" s="58" t="s">
        <v>498</v>
      </c>
    </row>
    <row r="728" spans="1:5" x14ac:dyDescent="0.25">
      <c r="A728" s="68">
        <f t="shared" si="22"/>
        <v>6</v>
      </c>
      <c r="B728" s="58" t="s">
        <v>4</v>
      </c>
      <c r="C728" s="78" t="s">
        <v>143</v>
      </c>
      <c r="D728" s="126">
        <v>270</v>
      </c>
      <c r="E728" s="58" t="s">
        <v>0</v>
      </c>
    </row>
    <row r="729" spans="1:5" x14ac:dyDescent="0.25">
      <c r="A729" s="68">
        <f t="shared" si="22"/>
        <v>7</v>
      </c>
      <c r="B729" s="58" t="s">
        <v>4</v>
      </c>
      <c r="C729" s="78" t="s">
        <v>697</v>
      </c>
      <c r="D729" s="126">
        <v>490</v>
      </c>
      <c r="E729" s="58" t="s">
        <v>291</v>
      </c>
    </row>
    <row r="730" spans="1:5" x14ac:dyDescent="0.25">
      <c r="A730" s="68">
        <f t="shared" si="22"/>
        <v>8</v>
      </c>
      <c r="B730" s="58" t="s">
        <v>4</v>
      </c>
      <c r="C730" s="78">
        <v>26</v>
      </c>
      <c r="D730" s="126">
        <v>60</v>
      </c>
      <c r="E730" s="58" t="s">
        <v>291</v>
      </c>
    </row>
    <row r="731" spans="1:5" x14ac:dyDescent="0.25">
      <c r="A731" s="68">
        <f t="shared" si="22"/>
        <v>9</v>
      </c>
      <c r="B731" s="58" t="s">
        <v>4</v>
      </c>
      <c r="C731" s="59" t="s">
        <v>698</v>
      </c>
      <c r="D731" s="126">
        <v>650</v>
      </c>
      <c r="E731" s="58" t="s">
        <v>291</v>
      </c>
    </row>
    <row r="732" spans="1:5" x14ac:dyDescent="0.25">
      <c r="A732" s="68">
        <f t="shared" si="22"/>
        <v>10</v>
      </c>
      <c r="B732" s="58" t="s">
        <v>4</v>
      </c>
      <c r="C732" s="69" t="s">
        <v>699</v>
      </c>
      <c r="D732" s="126">
        <v>2140</v>
      </c>
      <c r="E732" s="58" t="s">
        <v>291</v>
      </c>
    </row>
    <row r="733" spans="1:5" x14ac:dyDescent="0.25">
      <c r="A733" s="68">
        <f t="shared" si="22"/>
        <v>11</v>
      </c>
      <c r="B733" s="58" t="s">
        <v>4</v>
      </c>
      <c r="C733" s="78" t="s">
        <v>700</v>
      </c>
      <c r="D733" s="126">
        <v>180</v>
      </c>
      <c r="E733" s="58" t="s">
        <v>291</v>
      </c>
    </row>
    <row r="734" spans="1:5" x14ac:dyDescent="0.25">
      <c r="A734" s="68">
        <f t="shared" si="22"/>
        <v>12</v>
      </c>
      <c r="B734" s="58" t="s">
        <v>4</v>
      </c>
      <c r="C734" s="78" t="s">
        <v>701</v>
      </c>
      <c r="D734" s="126">
        <v>255</v>
      </c>
      <c r="E734" s="58" t="s">
        <v>291</v>
      </c>
    </row>
    <row r="735" spans="1:5" x14ac:dyDescent="0.25">
      <c r="A735" s="68">
        <f t="shared" si="22"/>
        <v>13</v>
      </c>
      <c r="B735" s="58" t="s">
        <v>4</v>
      </c>
      <c r="C735" s="78" t="s">
        <v>702</v>
      </c>
      <c r="D735" s="126">
        <v>340</v>
      </c>
      <c r="E735" s="58" t="s">
        <v>291</v>
      </c>
    </row>
    <row r="736" spans="1:5" x14ac:dyDescent="0.25">
      <c r="A736" s="68">
        <f t="shared" si="22"/>
        <v>14</v>
      </c>
      <c r="B736" s="58" t="s">
        <v>4</v>
      </c>
      <c r="C736" s="79" t="s">
        <v>703</v>
      </c>
      <c r="D736" s="126">
        <v>380</v>
      </c>
      <c r="E736" s="58" t="s">
        <v>291</v>
      </c>
    </row>
    <row r="737" spans="1:5" x14ac:dyDescent="0.25">
      <c r="A737" s="68">
        <f t="shared" si="22"/>
        <v>15</v>
      </c>
      <c r="B737" s="58" t="s">
        <v>4</v>
      </c>
      <c r="C737" s="79" t="s">
        <v>704</v>
      </c>
      <c r="D737" s="126">
        <v>220</v>
      </c>
      <c r="E737" s="58" t="s">
        <v>291</v>
      </c>
    </row>
    <row r="738" spans="1:5" x14ac:dyDescent="0.25">
      <c r="A738" s="68">
        <f t="shared" si="22"/>
        <v>16</v>
      </c>
      <c r="B738" s="58" t="s">
        <v>21</v>
      </c>
      <c r="C738" s="79" t="s">
        <v>705</v>
      </c>
      <c r="D738" s="126">
        <v>65</v>
      </c>
      <c r="E738" s="58" t="s">
        <v>291</v>
      </c>
    </row>
    <row r="739" spans="1:5" ht="15.75" thickBot="1" x14ac:dyDescent="0.3">
      <c r="A739" s="68">
        <f t="shared" si="22"/>
        <v>17</v>
      </c>
      <c r="B739" s="58" t="s">
        <v>4</v>
      </c>
      <c r="C739" s="79" t="s">
        <v>706</v>
      </c>
      <c r="D739" s="126">
        <v>420</v>
      </c>
      <c r="E739" s="58" t="s">
        <v>465</v>
      </c>
    </row>
    <row r="740" spans="1:5" ht="15.75" thickBot="1" x14ac:dyDescent="0.3">
      <c r="A740" s="153" t="s">
        <v>290</v>
      </c>
      <c r="B740" s="151"/>
      <c r="C740" s="151"/>
      <c r="D740" s="127">
        <f>SUM(D723:D739)</f>
        <v>15915</v>
      </c>
      <c r="E740" s="31"/>
    </row>
    <row r="741" spans="1:5" x14ac:dyDescent="0.25">
      <c r="A741" s="42"/>
      <c r="B741" s="43"/>
      <c r="C741" s="43"/>
      <c r="D741" s="128"/>
      <c r="E741" s="43"/>
    </row>
    <row r="742" spans="1:5" x14ac:dyDescent="0.25">
      <c r="A742" s="152" t="s">
        <v>734</v>
      </c>
      <c r="B742" s="152"/>
      <c r="C742" s="152"/>
      <c r="D742" s="152"/>
      <c r="E742" s="152"/>
    </row>
    <row r="743" spans="1:5" x14ac:dyDescent="0.25">
      <c r="A743" s="68">
        <v>1</v>
      </c>
      <c r="B743" s="58" t="s">
        <v>4</v>
      </c>
      <c r="C743" s="69" t="s">
        <v>708</v>
      </c>
      <c r="D743" s="126">
        <v>190</v>
      </c>
      <c r="E743" s="58" t="s">
        <v>291</v>
      </c>
    </row>
    <row r="744" spans="1:5" x14ac:dyDescent="0.25">
      <c r="A744" s="68">
        <v>2</v>
      </c>
      <c r="B744" s="58" t="s">
        <v>4</v>
      </c>
      <c r="C744" s="69" t="s">
        <v>709</v>
      </c>
      <c r="D744" s="126">
        <v>570</v>
      </c>
      <c r="E744" s="58" t="s">
        <v>291</v>
      </c>
    </row>
    <row r="745" spans="1:5" x14ac:dyDescent="0.25">
      <c r="A745" s="68">
        <f t="shared" ref="A745:A786" si="23">A744+1</f>
        <v>3</v>
      </c>
      <c r="B745" s="58" t="s">
        <v>4</v>
      </c>
      <c r="C745" s="69" t="s">
        <v>710</v>
      </c>
      <c r="D745" s="126">
        <v>190</v>
      </c>
      <c r="E745" s="58" t="s">
        <v>291</v>
      </c>
    </row>
    <row r="746" spans="1:5" x14ac:dyDescent="0.25">
      <c r="A746" s="68">
        <f t="shared" si="23"/>
        <v>4</v>
      </c>
      <c r="B746" s="58" t="s">
        <v>4</v>
      </c>
      <c r="C746" s="69" t="s">
        <v>711</v>
      </c>
      <c r="D746" s="126">
        <v>190</v>
      </c>
      <c r="E746" s="58" t="s">
        <v>291</v>
      </c>
    </row>
    <row r="747" spans="1:5" x14ac:dyDescent="0.25">
      <c r="A747" s="68">
        <f t="shared" si="23"/>
        <v>5</v>
      </c>
      <c r="B747" s="58" t="s">
        <v>4</v>
      </c>
      <c r="C747" s="69">
        <v>42</v>
      </c>
      <c r="D747" s="126">
        <v>190</v>
      </c>
      <c r="E747" s="58" t="s">
        <v>291</v>
      </c>
    </row>
    <row r="748" spans="1:5" x14ac:dyDescent="0.25">
      <c r="A748" s="68">
        <v>6</v>
      </c>
      <c r="B748" s="58" t="s">
        <v>4</v>
      </c>
      <c r="C748" s="79" t="s">
        <v>712</v>
      </c>
      <c r="D748" s="126">
        <v>100</v>
      </c>
      <c r="E748" s="58" t="s">
        <v>291</v>
      </c>
    </row>
    <row r="749" spans="1:5" x14ac:dyDescent="0.25">
      <c r="A749" s="68">
        <v>7</v>
      </c>
      <c r="B749" s="58" t="s">
        <v>4</v>
      </c>
      <c r="C749" s="79" t="s">
        <v>713</v>
      </c>
      <c r="D749" s="126">
        <v>135</v>
      </c>
      <c r="E749" s="58" t="s">
        <v>291</v>
      </c>
    </row>
    <row r="750" spans="1:5" x14ac:dyDescent="0.25">
      <c r="A750" s="68">
        <f t="shared" si="23"/>
        <v>8</v>
      </c>
      <c r="B750" s="58" t="s">
        <v>4</v>
      </c>
      <c r="C750" s="79" t="s">
        <v>714</v>
      </c>
      <c r="D750" s="126">
        <v>190</v>
      </c>
      <c r="E750" s="58" t="s">
        <v>291</v>
      </c>
    </row>
    <row r="751" spans="1:5" x14ac:dyDescent="0.25">
      <c r="A751" s="68">
        <f t="shared" si="23"/>
        <v>9</v>
      </c>
      <c r="B751" s="58" t="s">
        <v>4</v>
      </c>
      <c r="C751" s="79" t="s">
        <v>715</v>
      </c>
      <c r="D751" s="126">
        <v>600</v>
      </c>
      <c r="E751" s="58" t="s">
        <v>291</v>
      </c>
    </row>
    <row r="752" spans="1:5" x14ac:dyDescent="0.25">
      <c r="A752" s="68">
        <f t="shared" si="23"/>
        <v>10</v>
      </c>
      <c r="B752" s="58" t="s">
        <v>4</v>
      </c>
      <c r="C752" s="69">
        <v>22</v>
      </c>
      <c r="D752" s="126">
        <v>310</v>
      </c>
      <c r="E752" s="58" t="s">
        <v>291</v>
      </c>
    </row>
    <row r="753" spans="1:5" x14ac:dyDescent="0.25">
      <c r="A753" s="68">
        <f t="shared" si="23"/>
        <v>11</v>
      </c>
      <c r="B753" s="58" t="s">
        <v>4</v>
      </c>
      <c r="C753" s="79" t="s">
        <v>716</v>
      </c>
      <c r="D753" s="126">
        <v>320</v>
      </c>
      <c r="E753" s="58" t="s">
        <v>291</v>
      </c>
    </row>
    <row r="754" spans="1:5" x14ac:dyDescent="0.25">
      <c r="A754" s="68">
        <f t="shared" si="23"/>
        <v>12</v>
      </c>
      <c r="B754" s="58" t="s">
        <v>4</v>
      </c>
      <c r="C754" s="79" t="s">
        <v>437</v>
      </c>
      <c r="D754" s="126">
        <v>390</v>
      </c>
      <c r="E754" s="58" t="s">
        <v>291</v>
      </c>
    </row>
    <row r="755" spans="1:5" x14ac:dyDescent="0.25">
      <c r="A755" s="68">
        <f t="shared" si="23"/>
        <v>13</v>
      </c>
      <c r="B755" s="58" t="s">
        <v>4</v>
      </c>
      <c r="C755" s="79" t="s">
        <v>603</v>
      </c>
      <c r="D755" s="126">
        <v>170</v>
      </c>
      <c r="E755" s="58" t="s">
        <v>291</v>
      </c>
    </row>
    <row r="756" spans="1:5" x14ac:dyDescent="0.25">
      <c r="A756" s="68">
        <f t="shared" si="23"/>
        <v>14</v>
      </c>
      <c r="B756" s="58" t="s">
        <v>4</v>
      </c>
      <c r="C756" s="79" t="s">
        <v>717</v>
      </c>
      <c r="D756" s="126">
        <v>65</v>
      </c>
      <c r="E756" s="58" t="s">
        <v>291</v>
      </c>
    </row>
    <row r="757" spans="1:5" x14ac:dyDescent="0.25">
      <c r="A757" s="68">
        <f t="shared" si="23"/>
        <v>15</v>
      </c>
      <c r="B757" s="58" t="s">
        <v>4</v>
      </c>
      <c r="C757" s="78">
        <v>2</v>
      </c>
      <c r="D757" s="132">
        <v>190</v>
      </c>
      <c r="E757" s="58" t="s">
        <v>291</v>
      </c>
    </row>
    <row r="758" spans="1:5" x14ac:dyDescent="0.25">
      <c r="A758" s="68">
        <f t="shared" si="23"/>
        <v>16</v>
      </c>
      <c r="B758" s="58" t="s">
        <v>4</v>
      </c>
      <c r="C758" s="78" t="s">
        <v>111</v>
      </c>
      <c r="D758" s="132">
        <v>220</v>
      </c>
      <c r="E758" s="58" t="s">
        <v>291</v>
      </c>
    </row>
    <row r="759" spans="1:5" x14ac:dyDescent="0.25">
      <c r="A759" s="68">
        <f t="shared" si="23"/>
        <v>17</v>
      </c>
      <c r="B759" s="58" t="s">
        <v>4</v>
      </c>
      <c r="C759" s="78">
        <v>8</v>
      </c>
      <c r="D759" s="132">
        <v>70</v>
      </c>
      <c r="E759" s="58" t="s">
        <v>291</v>
      </c>
    </row>
    <row r="760" spans="1:5" x14ac:dyDescent="0.25">
      <c r="A760" s="68">
        <f t="shared" si="23"/>
        <v>18</v>
      </c>
      <c r="B760" s="58" t="s">
        <v>4</v>
      </c>
      <c r="C760" s="78" t="s">
        <v>431</v>
      </c>
      <c r="D760" s="132">
        <v>180</v>
      </c>
      <c r="E760" s="58" t="s">
        <v>291</v>
      </c>
    </row>
    <row r="761" spans="1:5" x14ac:dyDescent="0.25">
      <c r="A761" s="68">
        <f t="shared" si="23"/>
        <v>19</v>
      </c>
      <c r="B761" s="58" t="s">
        <v>4</v>
      </c>
      <c r="C761" s="78" t="s">
        <v>718</v>
      </c>
      <c r="D761" s="132">
        <v>260</v>
      </c>
      <c r="E761" s="58" t="s">
        <v>291</v>
      </c>
    </row>
    <row r="762" spans="1:5" x14ac:dyDescent="0.25">
      <c r="A762" s="68">
        <f t="shared" si="23"/>
        <v>20</v>
      </c>
      <c r="B762" s="58" t="s">
        <v>4</v>
      </c>
      <c r="C762" s="69" t="s">
        <v>719</v>
      </c>
      <c r="D762" s="126">
        <v>190</v>
      </c>
      <c r="E762" s="58" t="s">
        <v>291</v>
      </c>
    </row>
    <row r="763" spans="1:5" x14ac:dyDescent="0.25">
      <c r="A763" s="68">
        <f t="shared" si="23"/>
        <v>21</v>
      </c>
      <c r="B763" s="58" t="s">
        <v>4</v>
      </c>
      <c r="C763" s="78" t="s">
        <v>720</v>
      </c>
      <c r="D763" s="132">
        <v>860</v>
      </c>
      <c r="E763" s="58" t="s">
        <v>291</v>
      </c>
    </row>
    <row r="764" spans="1:5" x14ac:dyDescent="0.25">
      <c r="A764" s="68">
        <f t="shared" si="23"/>
        <v>22</v>
      </c>
      <c r="B764" s="58" t="s">
        <v>4</v>
      </c>
      <c r="C764" s="62" t="s">
        <v>721</v>
      </c>
      <c r="D764" s="132">
        <f>185*2</f>
        <v>370</v>
      </c>
      <c r="E764" s="58" t="s">
        <v>291</v>
      </c>
    </row>
    <row r="765" spans="1:5" x14ac:dyDescent="0.25">
      <c r="A765" s="68">
        <f t="shared" si="23"/>
        <v>23</v>
      </c>
      <c r="B765" s="58" t="s">
        <v>4</v>
      </c>
      <c r="C765" s="78" t="s">
        <v>267</v>
      </c>
      <c r="D765" s="132">
        <v>250</v>
      </c>
      <c r="E765" s="58" t="s">
        <v>0</v>
      </c>
    </row>
    <row r="766" spans="1:5" x14ac:dyDescent="0.25">
      <c r="A766" s="68">
        <f t="shared" si="23"/>
        <v>24</v>
      </c>
      <c r="B766" s="58" t="s">
        <v>4</v>
      </c>
      <c r="C766" s="78" t="s">
        <v>269</v>
      </c>
      <c r="D766" s="132">
        <v>640</v>
      </c>
      <c r="E766" s="58" t="s">
        <v>0</v>
      </c>
    </row>
    <row r="767" spans="1:5" x14ac:dyDescent="0.25">
      <c r="A767" s="68">
        <f t="shared" si="23"/>
        <v>25</v>
      </c>
      <c r="B767" s="58" t="s">
        <v>4</v>
      </c>
      <c r="C767" s="78" t="s">
        <v>722</v>
      </c>
      <c r="D767" s="132">
        <v>390</v>
      </c>
      <c r="E767" s="58" t="s">
        <v>291</v>
      </c>
    </row>
    <row r="768" spans="1:5" x14ac:dyDescent="0.25">
      <c r="A768" s="68">
        <f t="shared" si="23"/>
        <v>26</v>
      </c>
      <c r="B768" s="58" t="s">
        <v>21</v>
      </c>
      <c r="C768" s="78" t="s">
        <v>723</v>
      </c>
      <c r="D768" s="132">
        <v>70</v>
      </c>
      <c r="E768" s="58" t="s">
        <v>291</v>
      </c>
    </row>
    <row r="769" spans="1:5" x14ac:dyDescent="0.25">
      <c r="A769" s="68">
        <f t="shared" si="23"/>
        <v>27</v>
      </c>
      <c r="B769" s="58" t="s">
        <v>4</v>
      </c>
      <c r="C769" s="78" t="s">
        <v>724</v>
      </c>
      <c r="D769" s="132">
        <v>280</v>
      </c>
      <c r="E769" s="58" t="s">
        <v>291</v>
      </c>
    </row>
    <row r="770" spans="1:5" x14ac:dyDescent="0.25">
      <c r="A770" s="68">
        <f t="shared" si="23"/>
        <v>28</v>
      </c>
      <c r="B770" s="58" t="s">
        <v>4</v>
      </c>
      <c r="C770" s="78">
        <v>9</v>
      </c>
      <c r="D770" s="132">
        <v>770</v>
      </c>
      <c r="E770" s="58" t="s">
        <v>291</v>
      </c>
    </row>
    <row r="771" spans="1:5" x14ac:dyDescent="0.25">
      <c r="A771" s="68">
        <f t="shared" si="23"/>
        <v>29</v>
      </c>
      <c r="B771" s="58" t="s">
        <v>4</v>
      </c>
      <c r="C771" s="78" t="s">
        <v>725</v>
      </c>
      <c r="D771" s="132">
        <v>550</v>
      </c>
      <c r="E771" s="58" t="s">
        <v>291</v>
      </c>
    </row>
    <row r="772" spans="1:5" x14ac:dyDescent="0.25">
      <c r="A772" s="68">
        <f t="shared" si="23"/>
        <v>30</v>
      </c>
      <c r="B772" s="58" t="s">
        <v>4</v>
      </c>
      <c r="C772" s="78" t="s">
        <v>726</v>
      </c>
      <c r="D772" s="132">
        <v>220</v>
      </c>
      <c r="E772" s="58" t="s">
        <v>291</v>
      </c>
    </row>
    <row r="773" spans="1:5" x14ac:dyDescent="0.25">
      <c r="A773" s="68">
        <f t="shared" si="23"/>
        <v>31</v>
      </c>
      <c r="B773" s="58" t="s">
        <v>4</v>
      </c>
      <c r="C773" s="78" t="s">
        <v>727</v>
      </c>
      <c r="D773" s="132">
        <v>180</v>
      </c>
      <c r="E773" s="58" t="s">
        <v>291</v>
      </c>
    </row>
    <row r="774" spans="1:5" x14ac:dyDescent="0.25">
      <c r="A774" s="68">
        <f t="shared" si="23"/>
        <v>32</v>
      </c>
      <c r="B774" s="58" t="s">
        <v>4</v>
      </c>
      <c r="C774" s="78">
        <v>4</v>
      </c>
      <c r="D774" s="132">
        <v>245</v>
      </c>
      <c r="E774" s="58" t="s">
        <v>291</v>
      </c>
    </row>
    <row r="775" spans="1:5" x14ac:dyDescent="0.25">
      <c r="A775" s="68">
        <f t="shared" si="23"/>
        <v>33</v>
      </c>
      <c r="B775" s="58" t="s">
        <v>4</v>
      </c>
      <c r="C775" s="78" t="s">
        <v>728</v>
      </c>
      <c r="D775" s="132">
        <v>220</v>
      </c>
      <c r="E775" s="58" t="s">
        <v>291</v>
      </c>
    </row>
    <row r="776" spans="1:5" x14ac:dyDescent="0.25">
      <c r="A776" s="68">
        <f t="shared" si="23"/>
        <v>34</v>
      </c>
      <c r="B776" s="58" t="s">
        <v>4</v>
      </c>
      <c r="C776" s="78">
        <v>3</v>
      </c>
      <c r="D776" s="132">
        <v>190</v>
      </c>
      <c r="E776" s="58" t="s">
        <v>291</v>
      </c>
    </row>
    <row r="777" spans="1:5" x14ac:dyDescent="0.25">
      <c r="A777" s="68">
        <f t="shared" si="23"/>
        <v>35</v>
      </c>
      <c r="B777" s="58" t="s">
        <v>4</v>
      </c>
      <c r="C777" s="78">
        <v>2</v>
      </c>
      <c r="D777" s="132">
        <v>310</v>
      </c>
      <c r="E777" s="58" t="s">
        <v>291</v>
      </c>
    </row>
    <row r="778" spans="1:5" x14ac:dyDescent="0.25">
      <c r="A778" s="68">
        <f t="shared" si="23"/>
        <v>36</v>
      </c>
      <c r="B778" s="58" t="s">
        <v>4</v>
      </c>
      <c r="C778" s="78" t="s">
        <v>729</v>
      </c>
      <c r="D778" s="132">
        <v>140</v>
      </c>
      <c r="E778" s="58" t="s">
        <v>291</v>
      </c>
    </row>
    <row r="779" spans="1:5" x14ac:dyDescent="0.25">
      <c r="A779" s="68">
        <f t="shared" si="23"/>
        <v>37</v>
      </c>
      <c r="B779" s="58" t="s">
        <v>4</v>
      </c>
      <c r="C779" s="78">
        <v>21</v>
      </c>
      <c r="D779" s="132">
        <v>310</v>
      </c>
      <c r="E779" s="58" t="s">
        <v>291</v>
      </c>
    </row>
    <row r="780" spans="1:5" x14ac:dyDescent="0.25">
      <c r="A780" s="68">
        <f t="shared" si="23"/>
        <v>38</v>
      </c>
      <c r="B780" s="58" t="s">
        <v>4</v>
      </c>
      <c r="C780" s="78">
        <v>12</v>
      </c>
      <c r="D780" s="132">
        <v>250</v>
      </c>
      <c r="E780" s="58" t="s">
        <v>291</v>
      </c>
    </row>
    <row r="781" spans="1:5" x14ac:dyDescent="0.25">
      <c r="A781" s="68">
        <f t="shared" si="23"/>
        <v>39</v>
      </c>
      <c r="B781" s="58" t="s">
        <v>4</v>
      </c>
      <c r="C781" s="78" t="s">
        <v>730</v>
      </c>
      <c r="D781" s="132">
        <v>120</v>
      </c>
      <c r="E781" s="58" t="s">
        <v>291</v>
      </c>
    </row>
    <row r="782" spans="1:5" x14ac:dyDescent="0.25">
      <c r="A782" s="68">
        <f t="shared" si="23"/>
        <v>40</v>
      </c>
      <c r="B782" s="58" t="s">
        <v>4</v>
      </c>
      <c r="C782" s="78" t="s">
        <v>731</v>
      </c>
      <c r="D782" s="132">
        <v>200</v>
      </c>
      <c r="E782" s="58" t="s">
        <v>291</v>
      </c>
    </row>
    <row r="783" spans="1:5" x14ac:dyDescent="0.25">
      <c r="A783" s="68">
        <f t="shared" si="23"/>
        <v>41</v>
      </c>
      <c r="B783" s="58" t="s">
        <v>4</v>
      </c>
      <c r="C783" s="78">
        <v>7</v>
      </c>
      <c r="D783" s="132">
        <v>90</v>
      </c>
      <c r="E783" s="58" t="s">
        <v>291</v>
      </c>
    </row>
    <row r="784" spans="1:5" x14ac:dyDescent="0.25">
      <c r="A784" s="68">
        <f t="shared" si="23"/>
        <v>42</v>
      </c>
      <c r="B784" s="58" t="s">
        <v>4</v>
      </c>
      <c r="C784" s="78" t="s">
        <v>732</v>
      </c>
      <c r="D784" s="132">
        <v>90</v>
      </c>
      <c r="E784" s="58" t="s">
        <v>291</v>
      </c>
    </row>
    <row r="785" spans="1:5" x14ac:dyDescent="0.25">
      <c r="A785" s="68">
        <f t="shared" si="23"/>
        <v>43</v>
      </c>
      <c r="B785" s="58" t="s">
        <v>4</v>
      </c>
      <c r="C785" s="78" t="s">
        <v>733</v>
      </c>
      <c r="D785" s="132">
        <v>120</v>
      </c>
      <c r="E785" s="58" t="s">
        <v>291</v>
      </c>
    </row>
    <row r="786" spans="1:5" ht="15.75" thickBot="1" x14ac:dyDescent="0.3">
      <c r="A786" s="68">
        <f t="shared" si="23"/>
        <v>44</v>
      </c>
      <c r="B786" s="58" t="s">
        <v>4</v>
      </c>
      <c r="C786" s="78" t="s">
        <v>270</v>
      </c>
      <c r="D786" s="132">
        <v>500</v>
      </c>
      <c r="E786" s="58" t="s">
        <v>0</v>
      </c>
    </row>
    <row r="787" spans="1:5" ht="15.75" thickBot="1" x14ac:dyDescent="0.3">
      <c r="A787" s="153" t="s">
        <v>290</v>
      </c>
      <c r="B787" s="151"/>
      <c r="C787" s="151"/>
      <c r="D787" s="127">
        <f>SUM(D743:D786)</f>
        <v>12085</v>
      </c>
      <c r="E787" s="31"/>
    </row>
    <row r="788" spans="1:5" x14ac:dyDescent="0.25">
      <c r="A788" s="42"/>
      <c r="B788" s="43"/>
      <c r="C788" s="43"/>
      <c r="D788" s="128"/>
      <c r="E788" s="43"/>
    </row>
    <row r="789" spans="1:5" x14ac:dyDescent="0.25">
      <c r="A789" s="152" t="s">
        <v>382</v>
      </c>
      <c r="B789" s="152"/>
      <c r="C789" s="152"/>
      <c r="D789" s="152"/>
      <c r="E789" s="152"/>
    </row>
    <row r="790" spans="1:5" x14ac:dyDescent="0.25">
      <c r="A790" s="68">
        <v>1</v>
      </c>
      <c r="B790" s="58" t="s">
        <v>4</v>
      </c>
      <c r="C790" s="78" t="s">
        <v>735</v>
      </c>
      <c r="D790" s="132">
        <v>200</v>
      </c>
      <c r="E790" s="58" t="s">
        <v>291</v>
      </c>
    </row>
    <row r="791" spans="1:5" x14ac:dyDescent="0.25">
      <c r="A791" s="68">
        <v>2</v>
      </c>
      <c r="B791" s="58" t="s">
        <v>4</v>
      </c>
      <c r="C791" s="78" t="s">
        <v>736</v>
      </c>
      <c r="D791" s="132">
        <v>150</v>
      </c>
      <c r="E791" s="58" t="s">
        <v>291</v>
      </c>
    </row>
    <row r="792" spans="1:5" x14ac:dyDescent="0.25">
      <c r="A792" s="68">
        <v>3</v>
      </c>
      <c r="B792" s="58" t="s">
        <v>4</v>
      </c>
      <c r="C792" s="78" t="s">
        <v>737</v>
      </c>
      <c r="D792" s="132">
        <v>250</v>
      </c>
      <c r="E792" s="58" t="s">
        <v>291</v>
      </c>
    </row>
    <row r="793" spans="1:5" x14ac:dyDescent="0.25">
      <c r="A793" s="68">
        <v>4</v>
      </c>
      <c r="B793" s="58" t="s">
        <v>4</v>
      </c>
      <c r="C793" s="78" t="s">
        <v>738</v>
      </c>
      <c r="D793" s="132">
        <v>220</v>
      </c>
      <c r="E793" s="58" t="s">
        <v>291</v>
      </c>
    </row>
    <row r="794" spans="1:5" x14ac:dyDescent="0.25">
      <c r="A794" s="68">
        <f t="shared" ref="A794:A818" si="24">A793+1</f>
        <v>5</v>
      </c>
      <c r="B794" s="58" t="s">
        <v>4</v>
      </c>
      <c r="C794" s="78" t="s">
        <v>739</v>
      </c>
      <c r="D794" s="132">
        <v>190</v>
      </c>
      <c r="E794" s="58" t="s">
        <v>291</v>
      </c>
    </row>
    <row r="795" spans="1:5" x14ac:dyDescent="0.25">
      <c r="A795" s="68">
        <f t="shared" si="24"/>
        <v>6</v>
      </c>
      <c r="B795" s="58" t="s">
        <v>4</v>
      </c>
      <c r="C795" s="78" t="s">
        <v>740</v>
      </c>
      <c r="D795" s="132">
        <v>120</v>
      </c>
      <c r="E795" s="58" t="s">
        <v>291</v>
      </c>
    </row>
    <row r="796" spans="1:5" x14ac:dyDescent="0.25">
      <c r="A796" s="68">
        <f t="shared" si="24"/>
        <v>7</v>
      </c>
      <c r="B796" s="58" t="s">
        <v>4</v>
      </c>
      <c r="C796" s="78" t="s">
        <v>535</v>
      </c>
      <c r="D796" s="132">
        <v>200</v>
      </c>
      <c r="E796" s="58" t="s">
        <v>291</v>
      </c>
    </row>
    <row r="797" spans="1:5" x14ac:dyDescent="0.25">
      <c r="A797" s="68">
        <f t="shared" si="24"/>
        <v>8</v>
      </c>
      <c r="B797" s="58" t="s">
        <v>4</v>
      </c>
      <c r="C797" s="78" t="s">
        <v>741</v>
      </c>
      <c r="D797" s="132">
        <v>130</v>
      </c>
      <c r="E797" s="58" t="s">
        <v>291</v>
      </c>
    </row>
    <row r="798" spans="1:5" x14ac:dyDescent="0.25">
      <c r="A798" s="68">
        <f t="shared" si="24"/>
        <v>9</v>
      </c>
      <c r="B798" s="58" t="s">
        <v>4</v>
      </c>
      <c r="C798" s="78" t="s">
        <v>742</v>
      </c>
      <c r="D798" s="132">
        <v>430</v>
      </c>
      <c r="E798" s="58" t="s">
        <v>291</v>
      </c>
    </row>
    <row r="799" spans="1:5" x14ac:dyDescent="0.25">
      <c r="A799" s="68">
        <f t="shared" si="24"/>
        <v>10</v>
      </c>
      <c r="B799" s="58" t="s">
        <v>4</v>
      </c>
      <c r="C799" s="78" t="s">
        <v>743</v>
      </c>
      <c r="D799" s="132">
        <v>150</v>
      </c>
      <c r="E799" s="58" t="s">
        <v>291</v>
      </c>
    </row>
    <row r="800" spans="1:5" x14ac:dyDescent="0.25">
      <c r="A800" s="68">
        <f t="shared" si="24"/>
        <v>11</v>
      </c>
      <c r="B800" s="58" t="s">
        <v>4</v>
      </c>
      <c r="C800" s="78" t="s">
        <v>744</v>
      </c>
      <c r="D800" s="132">
        <v>560</v>
      </c>
      <c r="E800" s="58" t="s">
        <v>291</v>
      </c>
    </row>
    <row r="801" spans="1:5" x14ac:dyDescent="0.25">
      <c r="A801" s="68">
        <f t="shared" si="24"/>
        <v>12</v>
      </c>
      <c r="B801" s="58" t="s">
        <v>4</v>
      </c>
      <c r="C801" s="62" t="s">
        <v>745</v>
      </c>
      <c r="D801" s="132">
        <v>1520</v>
      </c>
      <c r="E801" s="58" t="s">
        <v>291</v>
      </c>
    </row>
    <row r="802" spans="1:5" x14ac:dyDescent="0.25">
      <c r="A802" s="68">
        <f t="shared" si="24"/>
        <v>13</v>
      </c>
      <c r="B802" s="58" t="s">
        <v>4</v>
      </c>
      <c r="C802" s="78" t="s">
        <v>111</v>
      </c>
      <c r="D802" s="132">
        <v>400</v>
      </c>
      <c r="E802" s="58" t="s">
        <v>291</v>
      </c>
    </row>
    <row r="803" spans="1:5" x14ac:dyDescent="0.25">
      <c r="A803" s="68">
        <f t="shared" si="24"/>
        <v>14</v>
      </c>
      <c r="B803" s="58" t="s">
        <v>4</v>
      </c>
      <c r="C803" s="78" t="s">
        <v>336</v>
      </c>
      <c r="D803" s="132">
        <v>395</v>
      </c>
      <c r="E803" s="58" t="s">
        <v>291</v>
      </c>
    </row>
    <row r="804" spans="1:5" x14ac:dyDescent="0.25">
      <c r="A804" s="68">
        <f t="shared" si="24"/>
        <v>15</v>
      </c>
      <c r="B804" s="58" t="s">
        <v>348</v>
      </c>
      <c r="C804" s="78" t="s">
        <v>746</v>
      </c>
      <c r="D804" s="132">
        <v>820</v>
      </c>
      <c r="E804" s="58" t="s">
        <v>291</v>
      </c>
    </row>
    <row r="805" spans="1:5" x14ac:dyDescent="0.25">
      <c r="A805" s="68">
        <f t="shared" si="24"/>
        <v>16</v>
      </c>
      <c r="B805" s="58" t="s">
        <v>4</v>
      </c>
      <c r="C805" s="78" t="s">
        <v>747</v>
      </c>
      <c r="D805" s="132">
        <v>240</v>
      </c>
      <c r="E805" s="58" t="s">
        <v>291</v>
      </c>
    </row>
    <row r="806" spans="1:5" x14ac:dyDescent="0.25">
      <c r="A806" s="68">
        <f t="shared" si="24"/>
        <v>17</v>
      </c>
      <c r="B806" s="58" t="s">
        <v>4</v>
      </c>
      <c r="C806" s="78" t="s">
        <v>748</v>
      </c>
      <c r="D806" s="132">
        <v>405</v>
      </c>
      <c r="E806" s="58" t="s">
        <v>291</v>
      </c>
    </row>
    <row r="807" spans="1:5" x14ac:dyDescent="0.25">
      <c r="A807" s="68">
        <f t="shared" si="24"/>
        <v>18</v>
      </c>
      <c r="B807" s="58" t="s">
        <v>348</v>
      </c>
      <c r="C807" s="78" t="s">
        <v>749</v>
      </c>
      <c r="D807" s="132">
        <v>140</v>
      </c>
      <c r="E807" s="58" t="s">
        <v>291</v>
      </c>
    </row>
    <row r="808" spans="1:5" x14ac:dyDescent="0.25">
      <c r="A808" s="68">
        <f t="shared" si="24"/>
        <v>19</v>
      </c>
      <c r="B808" s="58" t="s">
        <v>4</v>
      </c>
      <c r="C808" s="78" t="s">
        <v>750</v>
      </c>
      <c r="D808" s="132">
        <v>400</v>
      </c>
      <c r="E808" s="58" t="s">
        <v>291</v>
      </c>
    </row>
    <row r="809" spans="1:5" x14ac:dyDescent="0.25">
      <c r="A809" s="68">
        <f t="shared" si="24"/>
        <v>20</v>
      </c>
      <c r="B809" s="58" t="s">
        <v>4</v>
      </c>
      <c r="C809" s="78" t="s">
        <v>188</v>
      </c>
      <c r="D809" s="132">
        <v>260</v>
      </c>
      <c r="E809" s="58" t="s">
        <v>291</v>
      </c>
    </row>
    <row r="810" spans="1:5" x14ac:dyDescent="0.25">
      <c r="A810" s="68">
        <f t="shared" si="24"/>
        <v>21</v>
      </c>
      <c r="B810" s="58" t="s">
        <v>4</v>
      </c>
      <c r="C810" s="78" t="s">
        <v>751</v>
      </c>
      <c r="D810" s="132">
        <v>180</v>
      </c>
      <c r="E810" s="58" t="s">
        <v>291</v>
      </c>
    </row>
    <row r="811" spans="1:5" x14ac:dyDescent="0.25">
      <c r="A811" s="68">
        <f t="shared" si="24"/>
        <v>22</v>
      </c>
      <c r="B811" s="58" t="s">
        <v>4</v>
      </c>
      <c r="C811" s="78" t="s">
        <v>752</v>
      </c>
      <c r="D811" s="132">
        <v>780</v>
      </c>
      <c r="E811" s="58" t="s">
        <v>291</v>
      </c>
    </row>
    <row r="812" spans="1:5" x14ac:dyDescent="0.25">
      <c r="A812" s="68">
        <f t="shared" si="24"/>
        <v>23</v>
      </c>
      <c r="B812" s="58" t="s">
        <v>7</v>
      </c>
      <c r="C812" s="62" t="s">
        <v>391</v>
      </c>
      <c r="D812" s="132">
        <v>210</v>
      </c>
      <c r="E812" s="58" t="s">
        <v>291</v>
      </c>
    </row>
    <row r="813" spans="1:5" x14ac:dyDescent="0.25">
      <c r="A813" s="68">
        <f t="shared" si="24"/>
        <v>24</v>
      </c>
      <c r="B813" s="58" t="s">
        <v>4</v>
      </c>
      <c r="C813" s="62" t="s">
        <v>391</v>
      </c>
      <c r="D813" s="132">
        <v>575</v>
      </c>
      <c r="E813" s="58" t="s">
        <v>291</v>
      </c>
    </row>
    <row r="814" spans="1:5" x14ac:dyDescent="0.25">
      <c r="A814" s="68">
        <f t="shared" si="24"/>
        <v>25</v>
      </c>
      <c r="B814" s="58" t="s">
        <v>4</v>
      </c>
      <c r="C814" s="78" t="s">
        <v>753</v>
      </c>
      <c r="D814" s="132">
        <v>370</v>
      </c>
      <c r="E814" s="58" t="s">
        <v>291</v>
      </c>
    </row>
    <row r="815" spans="1:5" x14ac:dyDescent="0.25">
      <c r="A815" s="68">
        <f t="shared" si="24"/>
        <v>26</v>
      </c>
      <c r="B815" s="58" t="s">
        <v>7</v>
      </c>
      <c r="C815" s="78" t="s">
        <v>397</v>
      </c>
      <c r="D815" s="132">
        <v>370</v>
      </c>
      <c r="E815" s="58" t="s">
        <v>291</v>
      </c>
    </row>
    <row r="816" spans="1:5" x14ac:dyDescent="0.25">
      <c r="A816" s="68">
        <f t="shared" si="24"/>
        <v>27</v>
      </c>
      <c r="B816" s="58" t="s">
        <v>4</v>
      </c>
      <c r="C816" s="78" t="s">
        <v>754</v>
      </c>
      <c r="D816" s="132">
        <v>190</v>
      </c>
      <c r="E816" s="58" t="s">
        <v>291</v>
      </c>
    </row>
    <row r="817" spans="1:5" x14ac:dyDescent="0.25">
      <c r="A817" s="68">
        <f t="shared" si="24"/>
        <v>28</v>
      </c>
      <c r="B817" s="58" t="s">
        <v>7</v>
      </c>
      <c r="C817" s="78" t="s">
        <v>398</v>
      </c>
      <c r="D817" s="132">
        <v>120</v>
      </c>
      <c r="E817" s="58" t="s">
        <v>291</v>
      </c>
    </row>
    <row r="818" spans="1:5" ht="15.75" thickBot="1" x14ac:dyDescent="0.3">
      <c r="A818" s="68">
        <f t="shared" si="24"/>
        <v>29</v>
      </c>
      <c r="B818" s="58" t="s">
        <v>4</v>
      </c>
      <c r="C818" s="78" t="s">
        <v>755</v>
      </c>
      <c r="D818" s="132">
        <v>570</v>
      </c>
      <c r="E818" s="58" t="s">
        <v>291</v>
      </c>
    </row>
    <row r="819" spans="1:5" ht="15.75" thickBot="1" x14ac:dyDescent="0.3">
      <c r="A819" s="153" t="s">
        <v>290</v>
      </c>
      <c r="B819" s="151"/>
      <c r="C819" s="151"/>
      <c r="D819" s="127">
        <f>SUM(D790:D818)</f>
        <v>10545</v>
      </c>
      <c r="E819" s="31"/>
    </row>
    <row r="820" spans="1:5" x14ac:dyDescent="0.25">
      <c r="A820" s="42"/>
      <c r="B820" s="43"/>
      <c r="C820" s="43"/>
      <c r="D820" s="128"/>
      <c r="E820" s="43"/>
    </row>
    <row r="821" spans="1:5" x14ac:dyDescent="0.25">
      <c r="A821" s="152" t="s">
        <v>781</v>
      </c>
      <c r="B821" s="152"/>
      <c r="C821" s="152"/>
      <c r="D821" s="152"/>
      <c r="E821" s="152"/>
    </row>
    <row r="822" spans="1:5" x14ac:dyDescent="0.25">
      <c r="A822" s="94">
        <v>1</v>
      </c>
      <c r="B822" s="51" t="s">
        <v>136</v>
      </c>
      <c r="C822" s="95" t="s">
        <v>756</v>
      </c>
      <c r="D822" s="131">
        <v>1520</v>
      </c>
      <c r="E822" s="51" t="s">
        <v>0</v>
      </c>
    </row>
    <row r="823" spans="1:5" x14ac:dyDescent="0.25">
      <c r="A823" s="96">
        <v>2</v>
      </c>
      <c r="B823" s="32" t="s">
        <v>4</v>
      </c>
      <c r="C823" s="79" t="s">
        <v>742</v>
      </c>
      <c r="D823" s="126">
        <v>165</v>
      </c>
      <c r="E823" s="32" t="s">
        <v>291</v>
      </c>
    </row>
    <row r="824" spans="1:5" x14ac:dyDescent="0.25">
      <c r="A824" s="96">
        <v>3</v>
      </c>
      <c r="B824" s="32" t="s">
        <v>4</v>
      </c>
      <c r="C824" s="79" t="s">
        <v>757</v>
      </c>
      <c r="D824" s="126">
        <v>165</v>
      </c>
      <c r="E824" s="32" t="s">
        <v>291</v>
      </c>
    </row>
    <row r="825" spans="1:5" x14ac:dyDescent="0.25">
      <c r="A825" s="96">
        <v>4</v>
      </c>
      <c r="B825" s="32" t="s">
        <v>4</v>
      </c>
      <c r="C825" s="79" t="s">
        <v>758</v>
      </c>
      <c r="D825" s="126">
        <v>165</v>
      </c>
      <c r="E825" s="32" t="s">
        <v>291</v>
      </c>
    </row>
    <row r="826" spans="1:5" x14ac:dyDescent="0.25">
      <c r="A826" s="96">
        <v>5</v>
      </c>
      <c r="B826" s="32" t="s">
        <v>2</v>
      </c>
      <c r="C826" s="79" t="s">
        <v>759</v>
      </c>
      <c r="D826" s="126">
        <v>165</v>
      </c>
      <c r="E826" s="32" t="s">
        <v>291</v>
      </c>
    </row>
    <row r="827" spans="1:5" x14ac:dyDescent="0.25">
      <c r="A827" s="96">
        <v>6</v>
      </c>
      <c r="B827" s="32" t="s">
        <v>4</v>
      </c>
      <c r="C827" s="79" t="s">
        <v>760</v>
      </c>
      <c r="D827" s="126">
        <v>180</v>
      </c>
      <c r="E827" s="32" t="s">
        <v>291</v>
      </c>
    </row>
    <row r="828" spans="1:5" x14ac:dyDescent="0.25">
      <c r="A828" s="96">
        <v>7</v>
      </c>
      <c r="B828" s="32" t="s">
        <v>4</v>
      </c>
      <c r="C828" s="69" t="s">
        <v>761</v>
      </c>
      <c r="D828" s="126">
        <v>250</v>
      </c>
      <c r="E828" s="32" t="s">
        <v>291</v>
      </c>
    </row>
    <row r="829" spans="1:5" x14ac:dyDescent="0.25">
      <c r="A829" s="96">
        <v>8</v>
      </c>
      <c r="B829" s="32" t="s">
        <v>4</v>
      </c>
      <c r="C829" s="69" t="s">
        <v>597</v>
      </c>
      <c r="D829" s="126">
        <v>290</v>
      </c>
      <c r="E829" s="32" t="s">
        <v>291</v>
      </c>
    </row>
    <row r="830" spans="1:5" x14ac:dyDescent="0.25">
      <c r="A830" s="96">
        <v>9</v>
      </c>
      <c r="B830" s="32" t="s">
        <v>4</v>
      </c>
      <c r="C830" s="69" t="s">
        <v>762</v>
      </c>
      <c r="D830" s="126">
        <v>1050</v>
      </c>
      <c r="E830" s="32" t="s">
        <v>291</v>
      </c>
    </row>
    <row r="831" spans="1:5" x14ac:dyDescent="0.25">
      <c r="A831" s="96">
        <v>10</v>
      </c>
      <c r="B831" s="32" t="s">
        <v>4</v>
      </c>
      <c r="C831" s="69" t="s">
        <v>763</v>
      </c>
      <c r="D831" s="126">
        <v>395</v>
      </c>
      <c r="E831" s="32" t="s">
        <v>291</v>
      </c>
    </row>
    <row r="832" spans="1:5" x14ac:dyDescent="0.25">
      <c r="A832" s="96">
        <v>11</v>
      </c>
      <c r="B832" s="32" t="s">
        <v>4</v>
      </c>
      <c r="C832" s="69" t="s">
        <v>764</v>
      </c>
      <c r="D832" s="126">
        <v>295</v>
      </c>
      <c r="E832" s="32" t="s">
        <v>291</v>
      </c>
    </row>
    <row r="833" spans="1:5" x14ac:dyDescent="0.25">
      <c r="A833" s="96">
        <v>12</v>
      </c>
      <c r="B833" s="32" t="s">
        <v>4</v>
      </c>
      <c r="C833" s="69" t="s">
        <v>765</v>
      </c>
      <c r="D833" s="126">
        <v>360</v>
      </c>
      <c r="E833" s="32" t="s">
        <v>291</v>
      </c>
    </row>
    <row r="834" spans="1:5" x14ac:dyDescent="0.25">
      <c r="A834" s="96">
        <v>13</v>
      </c>
      <c r="B834" s="32" t="s">
        <v>4</v>
      </c>
      <c r="C834" s="69" t="s">
        <v>766</v>
      </c>
      <c r="D834" s="126">
        <v>220</v>
      </c>
      <c r="E834" s="32" t="s">
        <v>291</v>
      </c>
    </row>
    <row r="835" spans="1:5" x14ac:dyDescent="0.25">
      <c r="A835" s="96">
        <v>14</v>
      </c>
      <c r="B835" s="32" t="s">
        <v>4</v>
      </c>
      <c r="C835" s="69" t="s">
        <v>767</v>
      </c>
      <c r="D835" s="126">
        <v>215</v>
      </c>
      <c r="E835" s="32" t="s">
        <v>291</v>
      </c>
    </row>
    <row r="836" spans="1:5" x14ac:dyDescent="0.25">
      <c r="A836" s="97" t="s">
        <v>768</v>
      </c>
      <c r="B836" s="32" t="s">
        <v>4</v>
      </c>
      <c r="C836" s="69" t="s">
        <v>769</v>
      </c>
      <c r="D836" s="126">
        <v>180</v>
      </c>
      <c r="E836" s="32" t="s">
        <v>291</v>
      </c>
    </row>
    <row r="837" spans="1:5" x14ac:dyDescent="0.25">
      <c r="A837" s="97" t="s">
        <v>770</v>
      </c>
      <c r="B837" s="32" t="s">
        <v>4</v>
      </c>
      <c r="C837" s="69" t="s">
        <v>771</v>
      </c>
      <c r="D837" s="126">
        <v>260</v>
      </c>
      <c r="E837" s="32" t="s">
        <v>291</v>
      </c>
    </row>
    <row r="838" spans="1:5" x14ac:dyDescent="0.25">
      <c r="A838" s="96">
        <v>17</v>
      </c>
      <c r="B838" s="32" t="s">
        <v>4</v>
      </c>
      <c r="C838" s="69" t="s">
        <v>772</v>
      </c>
      <c r="D838" s="126">
        <v>225</v>
      </c>
      <c r="E838" s="32" t="s">
        <v>291</v>
      </c>
    </row>
    <row r="839" spans="1:5" x14ac:dyDescent="0.25">
      <c r="A839" s="96">
        <v>18</v>
      </c>
      <c r="B839" s="32" t="s">
        <v>4</v>
      </c>
      <c r="C839" s="69" t="s">
        <v>773</v>
      </c>
      <c r="D839" s="126">
        <v>250</v>
      </c>
      <c r="E839" s="32" t="s">
        <v>291</v>
      </c>
    </row>
    <row r="840" spans="1:5" x14ac:dyDescent="0.25">
      <c r="A840" s="96">
        <v>19</v>
      </c>
      <c r="B840" s="32" t="s">
        <v>4</v>
      </c>
      <c r="C840" s="69" t="s">
        <v>774</v>
      </c>
      <c r="D840" s="126">
        <v>140</v>
      </c>
      <c r="E840" s="32" t="s">
        <v>291</v>
      </c>
    </row>
    <row r="841" spans="1:5" x14ac:dyDescent="0.25">
      <c r="A841" s="96">
        <v>20</v>
      </c>
      <c r="B841" s="32" t="s">
        <v>4</v>
      </c>
      <c r="C841" s="69" t="s">
        <v>775</v>
      </c>
      <c r="D841" s="126">
        <v>110</v>
      </c>
      <c r="E841" s="32" t="s">
        <v>291</v>
      </c>
    </row>
    <row r="842" spans="1:5" x14ac:dyDescent="0.25">
      <c r="A842" s="96">
        <v>21</v>
      </c>
      <c r="B842" s="32" t="s">
        <v>2</v>
      </c>
      <c r="C842" s="69" t="s">
        <v>776</v>
      </c>
      <c r="D842" s="126">
        <v>270</v>
      </c>
      <c r="E842" s="32" t="s">
        <v>291</v>
      </c>
    </row>
    <row r="843" spans="1:5" x14ac:dyDescent="0.25">
      <c r="A843" s="96">
        <v>22</v>
      </c>
      <c r="B843" s="32" t="s">
        <v>4</v>
      </c>
      <c r="C843" s="69" t="s">
        <v>777</v>
      </c>
      <c r="D843" s="126">
        <v>630</v>
      </c>
      <c r="E843" s="32" t="s">
        <v>291</v>
      </c>
    </row>
    <row r="844" spans="1:5" x14ac:dyDescent="0.25">
      <c r="A844" s="96">
        <v>23</v>
      </c>
      <c r="B844" s="32" t="s">
        <v>4</v>
      </c>
      <c r="C844" s="69" t="s">
        <v>778</v>
      </c>
      <c r="D844" s="126">
        <v>80</v>
      </c>
      <c r="E844" s="32" t="s">
        <v>291</v>
      </c>
    </row>
    <row r="845" spans="1:5" x14ac:dyDescent="0.25">
      <c r="A845" s="96">
        <v>24</v>
      </c>
      <c r="B845" s="32" t="s">
        <v>4</v>
      </c>
      <c r="C845" s="69" t="s">
        <v>779</v>
      </c>
      <c r="D845" s="126">
        <v>165</v>
      </c>
      <c r="E845" s="32" t="s">
        <v>291</v>
      </c>
    </row>
    <row r="846" spans="1:5" ht="15.75" thickBot="1" x14ac:dyDescent="0.3">
      <c r="A846" s="96">
        <v>25</v>
      </c>
      <c r="B846" s="32" t="s">
        <v>4</v>
      </c>
      <c r="C846" s="69" t="s">
        <v>780</v>
      </c>
      <c r="D846" s="126">
        <v>250</v>
      </c>
      <c r="E846" s="32" t="s">
        <v>291</v>
      </c>
    </row>
    <row r="847" spans="1:5" ht="15.75" thickBot="1" x14ac:dyDescent="0.3">
      <c r="A847" s="153" t="s">
        <v>290</v>
      </c>
      <c r="B847" s="151"/>
      <c r="C847" s="151"/>
      <c r="D847" s="127">
        <f>SUM(D822:D846)</f>
        <v>7995</v>
      </c>
      <c r="E847" s="31"/>
    </row>
    <row r="848" spans="1:5" x14ac:dyDescent="0.25">
      <c r="A848" s="42"/>
      <c r="B848" s="43"/>
      <c r="C848" s="43"/>
      <c r="D848" s="128"/>
      <c r="E848" s="43"/>
    </row>
    <row r="849" spans="1:5" x14ac:dyDescent="0.25">
      <c r="A849" s="152" t="s">
        <v>823</v>
      </c>
      <c r="B849" s="152"/>
      <c r="C849" s="152"/>
      <c r="D849" s="152"/>
      <c r="E849" s="152"/>
    </row>
    <row r="850" spans="1:5" x14ac:dyDescent="0.25">
      <c r="A850" s="96">
        <v>1</v>
      </c>
      <c r="B850" s="32" t="s">
        <v>4</v>
      </c>
      <c r="C850" s="69" t="s">
        <v>782</v>
      </c>
      <c r="D850" s="126">
        <v>1255</v>
      </c>
      <c r="E850" s="32" t="s">
        <v>291</v>
      </c>
    </row>
    <row r="851" spans="1:5" x14ac:dyDescent="0.25">
      <c r="A851" s="96">
        <v>2</v>
      </c>
      <c r="B851" s="32" t="s">
        <v>4</v>
      </c>
      <c r="C851" s="69" t="s">
        <v>783</v>
      </c>
      <c r="D851" s="126">
        <v>220</v>
      </c>
      <c r="E851" s="32" t="s">
        <v>291</v>
      </c>
    </row>
    <row r="852" spans="1:5" x14ac:dyDescent="0.25">
      <c r="A852" s="96">
        <v>3</v>
      </c>
      <c r="B852" s="32" t="s">
        <v>4</v>
      </c>
      <c r="C852" s="69" t="s">
        <v>784</v>
      </c>
      <c r="D852" s="126">
        <v>180</v>
      </c>
      <c r="E852" s="32" t="s">
        <v>291</v>
      </c>
    </row>
    <row r="853" spans="1:5" x14ac:dyDescent="0.25">
      <c r="A853" s="96">
        <v>4</v>
      </c>
      <c r="B853" s="32" t="s">
        <v>4</v>
      </c>
      <c r="C853" s="69" t="s">
        <v>785</v>
      </c>
      <c r="D853" s="126">
        <v>145</v>
      </c>
      <c r="E853" s="32" t="s">
        <v>291</v>
      </c>
    </row>
    <row r="854" spans="1:5" x14ac:dyDescent="0.25">
      <c r="A854" s="96">
        <v>5</v>
      </c>
      <c r="B854" s="32" t="s">
        <v>2</v>
      </c>
      <c r="C854" s="69" t="s">
        <v>786</v>
      </c>
      <c r="D854" s="126">
        <v>200</v>
      </c>
      <c r="E854" s="32" t="s">
        <v>291</v>
      </c>
    </row>
    <row r="855" spans="1:5" x14ac:dyDescent="0.25">
      <c r="A855" s="96">
        <v>6</v>
      </c>
      <c r="B855" s="74" t="s">
        <v>4</v>
      </c>
      <c r="C855" s="86" t="s">
        <v>787</v>
      </c>
      <c r="D855" s="126">
        <v>100</v>
      </c>
      <c r="E855" s="74" t="s">
        <v>291</v>
      </c>
    </row>
    <row r="856" spans="1:5" x14ac:dyDescent="0.25">
      <c r="A856" s="96">
        <v>7</v>
      </c>
      <c r="B856" s="74" t="s">
        <v>4</v>
      </c>
      <c r="C856" s="86" t="s">
        <v>788</v>
      </c>
      <c r="D856" s="126">
        <v>100</v>
      </c>
      <c r="E856" s="74" t="s">
        <v>291</v>
      </c>
    </row>
    <row r="857" spans="1:5" x14ac:dyDescent="0.25">
      <c r="A857" s="96">
        <v>8</v>
      </c>
      <c r="B857" s="74" t="s">
        <v>4</v>
      </c>
      <c r="C857" s="86" t="s">
        <v>789</v>
      </c>
      <c r="D857" s="126">
        <v>100</v>
      </c>
      <c r="E857" s="74" t="s">
        <v>291</v>
      </c>
    </row>
    <row r="858" spans="1:5" x14ac:dyDescent="0.25">
      <c r="A858" s="96">
        <v>9</v>
      </c>
      <c r="B858" s="74" t="s">
        <v>4</v>
      </c>
      <c r="C858" s="86" t="s">
        <v>790</v>
      </c>
      <c r="D858" s="126">
        <v>100</v>
      </c>
      <c r="E858" s="74" t="s">
        <v>291</v>
      </c>
    </row>
    <row r="859" spans="1:5" x14ac:dyDescent="0.25">
      <c r="A859" s="96">
        <v>10</v>
      </c>
      <c r="B859" s="74" t="s">
        <v>4</v>
      </c>
      <c r="C859" s="69" t="s">
        <v>791</v>
      </c>
      <c r="D859" s="126">
        <v>100</v>
      </c>
      <c r="E859" s="74" t="s">
        <v>291</v>
      </c>
    </row>
    <row r="860" spans="1:5" x14ac:dyDescent="0.25">
      <c r="A860" s="96">
        <v>11</v>
      </c>
      <c r="B860" s="74" t="s">
        <v>4</v>
      </c>
      <c r="C860" s="69" t="s">
        <v>792</v>
      </c>
      <c r="D860" s="126">
        <v>215</v>
      </c>
      <c r="E860" s="74" t="s">
        <v>291</v>
      </c>
    </row>
    <row r="861" spans="1:5" x14ac:dyDescent="0.25">
      <c r="A861" s="96">
        <v>12</v>
      </c>
      <c r="B861" s="74" t="s">
        <v>4</v>
      </c>
      <c r="C861" s="69" t="s">
        <v>793</v>
      </c>
      <c r="D861" s="126">
        <v>360</v>
      </c>
      <c r="E861" s="74" t="s">
        <v>291</v>
      </c>
    </row>
    <row r="862" spans="1:5" x14ac:dyDescent="0.25">
      <c r="A862" s="96">
        <v>13</v>
      </c>
      <c r="B862" s="75" t="s">
        <v>4</v>
      </c>
      <c r="C862" s="33" t="s">
        <v>794</v>
      </c>
      <c r="D862" s="125">
        <v>1410</v>
      </c>
      <c r="E862" s="75" t="s">
        <v>291</v>
      </c>
    </row>
    <row r="863" spans="1:5" x14ac:dyDescent="0.25">
      <c r="A863" s="96">
        <v>14</v>
      </c>
      <c r="B863" s="74" t="s">
        <v>4</v>
      </c>
      <c r="C863" s="69" t="s">
        <v>795</v>
      </c>
      <c r="D863" s="126">
        <v>200</v>
      </c>
      <c r="E863" s="74" t="s">
        <v>291</v>
      </c>
    </row>
    <row r="864" spans="1:5" x14ac:dyDescent="0.25">
      <c r="A864" s="96">
        <v>15</v>
      </c>
      <c r="B864" s="74" t="s">
        <v>4</v>
      </c>
      <c r="C864" s="69" t="s">
        <v>796</v>
      </c>
      <c r="D864" s="126">
        <v>140</v>
      </c>
      <c r="E864" s="74" t="s">
        <v>291</v>
      </c>
    </row>
    <row r="865" spans="1:5" x14ac:dyDescent="0.25">
      <c r="A865" s="96">
        <v>16</v>
      </c>
      <c r="B865" s="74" t="s">
        <v>4</v>
      </c>
      <c r="C865" s="69" t="s">
        <v>797</v>
      </c>
      <c r="D865" s="126">
        <v>140</v>
      </c>
      <c r="E865" s="74" t="s">
        <v>291</v>
      </c>
    </row>
    <row r="866" spans="1:5" x14ac:dyDescent="0.25">
      <c r="A866" s="96">
        <v>17</v>
      </c>
      <c r="B866" s="74" t="s">
        <v>4</v>
      </c>
      <c r="C866" s="99" t="s">
        <v>798</v>
      </c>
      <c r="D866" s="126">
        <v>335</v>
      </c>
      <c r="E866" s="74" t="s">
        <v>291</v>
      </c>
    </row>
    <row r="867" spans="1:5" x14ac:dyDescent="0.25">
      <c r="A867" s="96">
        <v>18</v>
      </c>
      <c r="B867" s="74" t="s">
        <v>4</v>
      </c>
      <c r="C867" s="69" t="s">
        <v>799</v>
      </c>
      <c r="D867" s="126">
        <v>530</v>
      </c>
      <c r="E867" s="74" t="s">
        <v>291</v>
      </c>
    </row>
    <row r="868" spans="1:5" x14ac:dyDescent="0.25">
      <c r="A868" s="96">
        <v>19</v>
      </c>
      <c r="B868" s="74" t="s">
        <v>4</v>
      </c>
      <c r="C868" s="69" t="s">
        <v>800</v>
      </c>
      <c r="D868" s="126">
        <v>200</v>
      </c>
      <c r="E868" s="74" t="s">
        <v>291</v>
      </c>
    </row>
    <row r="869" spans="1:5" x14ac:dyDescent="0.25">
      <c r="A869" s="96">
        <v>20</v>
      </c>
      <c r="B869" s="74" t="s">
        <v>4</v>
      </c>
      <c r="C869" s="69" t="s">
        <v>801</v>
      </c>
      <c r="D869" s="126">
        <v>135</v>
      </c>
      <c r="E869" s="74" t="s">
        <v>291</v>
      </c>
    </row>
    <row r="870" spans="1:5" x14ac:dyDescent="0.25">
      <c r="A870" s="96">
        <v>21</v>
      </c>
      <c r="B870" s="74" t="s">
        <v>4</v>
      </c>
      <c r="C870" s="69" t="s">
        <v>802</v>
      </c>
      <c r="D870" s="126">
        <v>210</v>
      </c>
      <c r="E870" s="74" t="s">
        <v>291</v>
      </c>
    </row>
    <row r="871" spans="1:5" x14ac:dyDescent="0.25">
      <c r="A871" s="96">
        <v>22</v>
      </c>
      <c r="B871" s="74" t="s">
        <v>4</v>
      </c>
      <c r="C871" s="69" t="s">
        <v>803</v>
      </c>
      <c r="D871" s="126">
        <v>280</v>
      </c>
      <c r="E871" s="74" t="s">
        <v>291</v>
      </c>
    </row>
    <row r="872" spans="1:5" x14ac:dyDescent="0.25">
      <c r="A872" s="96">
        <v>23</v>
      </c>
      <c r="B872" s="74" t="s">
        <v>4</v>
      </c>
      <c r="C872" s="69" t="s">
        <v>804</v>
      </c>
      <c r="D872" s="126">
        <v>50</v>
      </c>
      <c r="E872" s="74" t="s">
        <v>291</v>
      </c>
    </row>
    <row r="873" spans="1:5" x14ac:dyDescent="0.25">
      <c r="A873" s="96">
        <v>24</v>
      </c>
      <c r="B873" s="74" t="s">
        <v>4</v>
      </c>
      <c r="C873" s="69">
        <v>6</v>
      </c>
      <c r="D873" s="126">
        <v>150</v>
      </c>
      <c r="E873" s="74" t="s">
        <v>291</v>
      </c>
    </row>
    <row r="874" spans="1:5" x14ac:dyDescent="0.25">
      <c r="A874" s="96">
        <v>25</v>
      </c>
      <c r="B874" s="74" t="s">
        <v>4</v>
      </c>
      <c r="C874" s="69">
        <v>5</v>
      </c>
      <c r="D874" s="126">
        <v>130</v>
      </c>
      <c r="E874" s="74" t="s">
        <v>291</v>
      </c>
    </row>
    <row r="875" spans="1:5" x14ac:dyDescent="0.25">
      <c r="A875" s="96">
        <v>26</v>
      </c>
      <c r="B875" s="74" t="s">
        <v>4</v>
      </c>
      <c r="C875" s="69">
        <v>4</v>
      </c>
      <c r="D875" s="126">
        <v>100</v>
      </c>
      <c r="E875" s="74" t="s">
        <v>291</v>
      </c>
    </row>
    <row r="876" spans="1:5" x14ac:dyDescent="0.25">
      <c r="A876" s="96">
        <v>27</v>
      </c>
      <c r="B876" s="74" t="s">
        <v>4</v>
      </c>
      <c r="C876" s="69" t="s">
        <v>335</v>
      </c>
      <c r="D876" s="126">
        <v>100</v>
      </c>
      <c r="E876" s="74" t="s">
        <v>291</v>
      </c>
    </row>
    <row r="877" spans="1:5" x14ac:dyDescent="0.25">
      <c r="A877" s="96">
        <v>28</v>
      </c>
      <c r="B877" s="74" t="s">
        <v>4</v>
      </c>
      <c r="C877" s="69" t="s">
        <v>805</v>
      </c>
      <c r="D877" s="126">
        <v>50</v>
      </c>
      <c r="E877" s="74" t="s">
        <v>291</v>
      </c>
    </row>
    <row r="878" spans="1:5" x14ac:dyDescent="0.25">
      <c r="A878" s="96">
        <v>29</v>
      </c>
      <c r="B878" s="74" t="s">
        <v>4</v>
      </c>
      <c r="C878" s="69" t="s">
        <v>806</v>
      </c>
      <c r="D878" s="126">
        <v>230</v>
      </c>
      <c r="E878" s="74" t="s">
        <v>291</v>
      </c>
    </row>
    <row r="879" spans="1:5" x14ac:dyDescent="0.25">
      <c r="A879" s="96">
        <v>30</v>
      </c>
      <c r="B879" s="74" t="s">
        <v>4</v>
      </c>
      <c r="C879" s="69" t="s">
        <v>807</v>
      </c>
      <c r="D879" s="126">
        <v>275</v>
      </c>
      <c r="E879" s="74" t="s">
        <v>291</v>
      </c>
    </row>
    <row r="880" spans="1:5" x14ac:dyDescent="0.25">
      <c r="A880" s="96">
        <v>31</v>
      </c>
      <c r="B880" s="74" t="s">
        <v>4</v>
      </c>
      <c r="C880" s="69" t="s">
        <v>808</v>
      </c>
      <c r="D880" s="126">
        <v>480</v>
      </c>
      <c r="E880" s="74" t="s">
        <v>291</v>
      </c>
    </row>
    <row r="881" spans="1:5" x14ac:dyDescent="0.25">
      <c r="A881" s="96">
        <v>32</v>
      </c>
      <c r="B881" s="74" t="s">
        <v>4</v>
      </c>
      <c r="C881" s="69" t="s">
        <v>809</v>
      </c>
      <c r="D881" s="126">
        <v>230</v>
      </c>
      <c r="E881" s="74" t="s">
        <v>291</v>
      </c>
    </row>
    <row r="882" spans="1:5" x14ac:dyDescent="0.25">
      <c r="A882" s="96">
        <v>33</v>
      </c>
      <c r="B882" s="74" t="s">
        <v>4</v>
      </c>
      <c r="C882" s="69" t="s">
        <v>810</v>
      </c>
      <c r="D882" s="126">
        <v>890</v>
      </c>
      <c r="E882" s="74" t="s">
        <v>291</v>
      </c>
    </row>
    <row r="883" spans="1:5" x14ac:dyDescent="0.25">
      <c r="A883" s="96">
        <v>34</v>
      </c>
      <c r="B883" s="74" t="s">
        <v>4</v>
      </c>
      <c r="C883" s="69" t="s">
        <v>811</v>
      </c>
      <c r="D883" s="126">
        <v>355</v>
      </c>
      <c r="E883" s="74" t="s">
        <v>291</v>
      </c>
    </row>
    <row r="884" spans="1:5" x14ac:dyDescent="0.25">
      <c r="A884" s="96">
        <v>35</v>
      </c>
      <c r="B884" s="74" t="s">
        <v>4</v>
      </c>
      <c r="C884" s="69" t="s">
        <v>812</v>
      </c>
      <c r="D884" s="126">
        <v>350</v>
      </c>
      <c r="E884" s="74" t="s">
        <v>291</v>
      </c>
    </row>
    <row r="885" spans="1:5" x14ac:dyDescent="0.25">
      <c r="A885" s="96">
        <v>36</v>
      </c>
      <c r="B885" s="74" t="s">
        <v>4</v>
      </c>
      <c r="C885" s="69" t="s">
        <v>813</v>
      </c>
      <c r="D885" s="126">
        <v>450</v>
      </c>
      <c r="E885" s="74" t="s">
        <v>291</v>
      </c>
    </row>
    <row r="886" spans="1:5" x14ac:dyDescent="0.25">
      <c r="A886" s="96">
        <v>37</v>
      </c>
      <c r="B886" s="74" t="s">
        <v>4</v>
      </c>
      <c r="C886" s="69" t="s">
        <v>814</v>
      </c>
      <c r="D886" s="126">
        <v>175</v>
      </c>
      <c r="E886" s="74" t="s">
        <v>291</v>
      </c>
    </row>
    <row r="887" spans="1:5" x14ac:dyDescent="0.25">
      <c r="A887" s="96">
        <v>38</v>
      </c>
      <c r="B887" s="74" t="s">
        <v>4</v>
      </c>
      <c r="C887" s="69" t="s">
        <v>815</v>
      </c>
      <c r="D887" s="126">
        <v>125</v>
      </c>
      <c r="E887" s="74" t="s">
        <v>291</v>
      </c>
    </row>
    <row r="888" spans="1:5" x14ac:dyDescent="0.25">
      <c r="A888" s="96">
        <v>39</v>
      </c>
      <c r="B888" s="74" t="s">
        <v>4</v>
      </c>
      <c r="C888" s="69" t="s">
        <v>816</v>
      </c>
      <c r="D888" s="126">
        <v>125</v>
      </c>
      <c r="E888" s="74" t="s">
        <v>291</v>
      </c>
    </row>
    <row r="889" spans="1:5" x14ac:dyDescent="0.25">
      <c r="A889" s="96">
        <v>40</v>
      </c>
      <c r="B889" s="32" t="s">
        <v>150</v>
      </c>
      <c r="C889" s="69" t="s">
        <v>272</v>
      </c>
      <c r="D889" s="126">
        <v>1275</v>
      </c>
      <c r="E889" s="74" t="s">
        <v>291</v>
      </c>
    </row>
    <row r="890" spans="1:5" x14ac:dyDescent="0.25">
      <c r="A890" s="96">
        <v>41</v>
      </c>
      <c r="B890" s="32" t="s">
        <v>4</v>
      </c>
      <c r="C890" s="79" t="s">
        <v>817</v>
      </c>
      <c r="D890" s="126">
        <v>140</v>
      </c>
      <c r="E890" s="74" t="s">
        <v>291</v>
      </c>
    </row>
    <row r="891" spans="1:5" x14ac:dyDescent="0.25">
      <c r="A891" s="96">
        <v>42</v>
      </c>
      <c r="B891" s="32" t="s">
        <v>4</v>
      </c>
      <c r="C891" s="79" t="s">
        <v>818</v>
      </c>
      <c r="D891" s="126">
        <v>210</v>
      </c>
      <c r="E891" s="74" t="s">
        <v>291</v>
      </c>
    </row>
    <row r="892" spans="1:5" x14ac:dyDescent="0.25">
      <c r="A892" s="96">
        <v>43</v>
      </c>
      <c r="B892" s="32" t="s">
        <v>4</v>
      </c>
      <c r="C892" s="79" t="s">
        <v>819</v>
      </c>
      <c r="D892" s="126">
        <v>120</v>
      </c>
      <c r="E892" s="74" t="s">
        <v>291</v>
      </c>
    </row>
    <row r="893" spans="1:5" x14ac:dyDescent="0.25">
      <c r="A893" s="96">
        <v>44</v>
      </c>
      <c r="B893" s="32" t="s">
        <v>4</v>
      </c>
      <c r="C893" s="79" t="s">
        <v>820</v>
      </c>
      <c r="D893" s="126">
        <v>200</v>
      </c>
      <c r="E893" s="74" t="s">
        <v>291</v>
      </c>
    </row>
    <row r="894" spans="1:5" x14ac:dyDescent="0.25">
      <c r="A894" s="96">
        <v>45</v>
      </c>
      <c r="B894" s="32" t="s">
        <v>4</v>
      </c>
      <c r="C894" s="79" t="s">
        <v>821</v>
      </c>
      <c r="D894" s="126">
        <v>250</v>
      </c>
      <c r="E894" s="74" t="s">
        <v>291</v>
      </c>
    </row>
    <row r="895" spans="1:5" ht="15.75" thickBot="1" x14ac:dyDescent="0.3">
      <c r="A895" s="96">
        <v>46</v>
      </c>
      <c r="B895" s="32" t="s">
        <v>4</v>
      </c>
      <c r="C895" s="79" t="s">
        <v>822</v>
      </c>
      <c r="D895" s="126">
        <v>190</v>
      </c>
      <c r="E895" s="74" t="s">
        <v>291</v>
      </c>
    </row>
    <row r="896" spans="1:5" ht="15.75" thickBot="1" x14ac:dyDescent="0.3">
      <c r="A896" s="153" t="s">
        <v>290</v>
      </c>
      <c r="B896" s="151"/>
      <c r="C896" s="151"/>
      <c r="D896" s="127">
        <f>SUM(D850:D895)</f>
        <v>13305</v>
      </c>
      <c r="E896" s="31"/>
    </row>
    <row r="897" spans="1:5" x14ac:dyDescent="0.25">
      <c r="A897" s="42"/>
      <c r="B897" s="43"/>
      <c r="C897" s="43"/>
      <c r="D897" s="128"/>
      <c r="E897" s="43"/>
    </row>
    <row r="898" spans="1:5" x14ac:dyDescent="0.25">
      <c r="A898" s="152" t="s">
        <v>829</v>
      </c>
      <c r="B898" s="152"/>
      <c r="C898" s="152"/>
      <c r="D898" s="152"/>
      <c r="E898" s="152"/>
    </row>
    <row r="899" spans="1:5" x14ac:dyDescent="0.25">
      <c r="A899" s="96">
        <v>1</v>
      </c>
      <c r="B899" s="32" t="s">
        <v>2</v>
      </c>
      <c r="C899" s="69" t="s">
        <v>824</v>
      </c>
      <c r="D899" s="126">
        <v>550</v>
      </c>
      <c r="E899" s="32" t="s">
        <v>291</v>
      </c>
    </row>
    <row r="900" spans="1:5" x14ac:dyDescent="0.25">
      <c r="A900" s="96">
        <v>2</v>
      </c>
      <c r="B900" s="32" t="s">
        <v>4</v>
      </c>
      <c r="C900" s="79" t="s">
        <v>825</v>
      </c>
      <c r="D900" s="126">
        <v>1720</v>
      </c>
      <c r="E900" s="32" t="s">
        <v>291</v>
      </c>
    </row>
    <row r="901" spans="1:5" x14ac:dyDescent="0.25">
      <c r="A901" s="96">
        <v>3</v>
      </c>
      <c r="B901" s="32" t="s">
        <v>826</v>
      </c>
      <c r="C901" s="79" t="s">
        <v>827</v>
      </c>
      <c r="D901" s="126">
        <v>2200</v>
      </c>
      <c r="E901" s="32" t="s">
        <v>291</v>
      </c>
    </row>
    <row r="902" spans="1:5" x14ac:dyDescent="0.25">
      <c r="A902" s="98">
        <v>4</v>
      </c>
      <c r="B902" s="1" t="s">
        <v>4</v>
      </c>
      <c r="C902" s="33" t="s">
        <v>271</v>
      </c>
      <c r="D902" s="125">
        <v>390</v>
      </c>
      <c r="E902" s="1" t="s">
        <v>0</v>
      </c>
    </row>
    <row r="903" spans="1:5" ht="15.75" thickBot="1" x14ac:dyDescent="0.3">
      <c r="A903" s="96">
        <v>5</v>
      </c>
      <c r="B903" s="32" t="s">
        <v>4</v>
      </c>
      <c r="C903" s="79" t="s">
        <v>828</v>
      </c>
      <c r="D903" s="126">
        <v>460</v>
      </c>
      <c r="E903" s="32" t="s">
        <v>291</v>
      </c>
    </row>
    <row r="904" spans="1:5" ht="15.75" thickBot="1" x14ac:dyDescent="0.3">
      <c r="A904" s="153" t="s">
        <v>290</v>
      </c>
      <c r="B904" s="151"/>
      <c r="C904" s="151"/>
      <c r="D904" s="127">
        <f>SUM(D899:D903)</f>
        <v>5320</v>
      </c>
      <c r="E904" s="31"/>
    </row>
    <row r="905" spans="1:5" x14ac:dyDescent="0.25">
      <c r="A905" s="42"/>
      <c r="B905" s="43"/>
      <c r="C905" s="43"/>
      <c r="D905" s="128"/>
      <c r="E905" s="43"/>
    </row>
    <row r="906" spans="1:5" x14ac:dyDescent="0.25">
      <c r="A906" s="152" t="s">
        <v>839</v>
      </c>
      <c r="B906" s="152"/>
      <c r="C906" s="152"/>
      <c r="D906" s="152"/>
      <c r="E906" s="152"/>
    </row>
    <row r="907" spans="1:5" x14ac:dyDescent="0.25">
      <c r="A907" s="98">
        <v>1</v>
      </c>
      <c r="B907" s="75" t="s">
        <v>4</v>
      </c>
      <c r="C907" s="33" t="s">
        <v>830</v>
      </c>
      <c r="D907" s="125">
        <v>690</v>
      </c>
      <c r="E907" s="75" t="s">
        <v>291</v>
      </c>
    </row>
    <row r="908" spans="1:5" x14ac:dyDescent="0.25">
      <c r="A908" s="96">
        <v>2</v>
      </c>
      <c r="B908" s="74" t="s">
        <v>4</v>
      </c>
      <c r="C908" s="86" t="s">
        <v>831</v>
      </c>
      <c r="D908" s="126">
        <v>530</v>
      </c>
      <c r="E908" s="74" t="s">
        <v>291</v>
      </c>
    </row>
    <row r="909" spans="1:5" x14ac:dyDescent="0.25">
      <c r="A909" s="96">
        <v>3</v>
      </c>
      <c r="B909" s="74" t="s">
        <v>4</v>
      </c>
      <c r="C909" s="86" t="s">
        <v>832</v>
      </c>
      <c r="D909" s="126">
        <v>85</v>
      </c>
      <c r="E909" s="74" t="s">
        <v>291</v>
      </c>
    </row>
    <row r="910" spans="1:5" x14ac:dyDescent="0.25">
      <c r="A910" s="96">
        <v>4</v>
      </c>
      <c r="B910" s="74" t="s">
        <v>4</v>
      </c>
      <c r="C910" s="86" t="s">
        <v>833</v>
      </c>
      <c r="D910" s="126">
        <v>305</v>
      </c>
      <c r="E910" s="74" t="s">
        <v>291</v>
      </c>
    </row>
    <row r="911" spans="1:5" x14ac:dyDescent="0.25">
      <c r="A911" s="96">
        <v>5</v>
      </c>
      <c r="B911" s="74" t="s">
        <v>4</v>
      </c>
      <c r="C911" s="79" t="s">
        <v>834</v>
      </c>
      <c r="D911" s="126">
        <v>1150</v>
      </c>
      <c r="E911" s="74" t="s">
        <v>291</v>
      </c>
    </row>
    <row r="912" spans="1:5" x14ac:dyDescent="0.25">
      <c r="A912" s="96">
        <v>6</v>
      </c>
      <c r="B912" s="32" t="s">
        <v>4</v>
      </c>
      <c r="C912" s="79" t="s">
        <v>835</v>
      </c>
      <c r="D912" s="126">
        <v>1090</v>
      </c>
      <c r="E912" s="74" t="s">
        <v>291</v>
      </c>
    </row>
    <row r="913" spans="1:5" x14ac:dyDescent="0.25">
      <c r="A913" s="98">
        <v>7</v>
      </c>
      <c r="B913" s="1" t="s">
        <v>150</v>
      </c>
      <c r="C913" s="35" t="s">
        <v>836</v>
      </c>
      <c r="D913" s="125">
        <v>1800</v>
      </c>
      <c r="E913" s="75" t="s">
        <v>291</v>
      </c>
    </row>
    <row r="914" spans="1:5" x14ac:dyDescent="0.25">
      <c r="A914" s="96">
        <v>8</v>
      </c>
      <c r="B914" s="32" t="s">
        <v>4</v>
      </c>
      <c r="C914" s="79" t="s">
        <v>837</v>
      </c>
      <c r="D914" s="126">
        <v>100</v>
      </c>
      <c r="E914" s="74" t="s">
        <v>291</v>
      </c>
    </row>
    <row r="915" spans="1:5" ht="15.75" thickBot="1" x14ac:dyDescent="0.3">
      <c r="A915" s="96">
        <v>9</v>
      </c>
      <c r="B915" s="32" t="s">
        <v>4</v>
      </c>
      <c r="C915" s="79" t="s">
        <v>838</v>
      </c>
      <c r="D915" s="126">
        <v>510</v>
      </c>
      <c r="E915" s="74" t="s">
        <v>291</v>
      </c>
    </row>
    <row r="916" spans="1:5" ht="15.75" thickBot="1" x14ac:dyDescent="0.3">
      <c r="A916" s="153" t="s">
        <v>290</v>
      </c>
      <c r="B916" s="151"/>
      <c r="C916" s="151"/>
      <c r="D916" s="127">
        <f>SUM(D907:D915)</f>
        <v>6260</v>
      </c>
      <c r="E916" s="31"/>
    </row>
    <row r="917" spans="1:5" x14ac:dyDescent="0.25">
      <c r="A917" s="42"/>
      <c r="B917" s="43"/>
      <c r="C917" s="43"/>
      <c r="D917" s="128"/>
      <c r="E917" s="43"/>
    </row>
    <row r="918" spans="1:5" x14ac:dyDescent="0.25">
      <c r="A918" s="152" t="s">
        <v>848</v>
      </c>
      <c r="B918" s="152"/>
      <c r="C918" s="152"/>
      <c r="D918" s="152"/>
      <c r="E918" s="152"/>
    </row>
    <row r="919" spans="1:5" x14ac:dyDescent="0.25">
      <c r="A919" s="56">
        <v>1</v>
      </c>
      <c r="B919" s="75" t="s">
        <v>4</v>
      </c>
      <c r="C919" s="87" t="s">
        <v>840</v>
      </c>
      <c r="D919" s="125">
        <v>1020</v>
      </c>
      <c r="E919" s="1" t="s">
        <v>291</v>
      </c>
    </row>
    <row r="920" spans="1:5" x14ac:dyDescent="0.25">
      <c r="A920" s="83">
        <v>2</v>
      </c>
      <c r="B920" s="32" t="s">
        <v>4</v>
      </c>
      <c r="C920" s="69">
        <v>5</v>
      </c>
      <c r="D920" s="126">
        <v>465</v>
      </c>
      <c r="E920" s="32" t="s">
        <v>291</v>
      </c>
    </row>
    <row r="921" spans="1:5" x14ac:dyDescent="0.25">
      <c r="A921" s="83">
        <v>3</v>
      </c>
      <c r="B921" s="32" t="s">
        <v>4</v>
      </c>
      <c r="C921" s="69" t="s">
        <v>841</v>
      </c>
      <c r="D921" s="126">
        <v>250</v>
      </c>
      <c r="E921" s="32" t="s">
        <v>291</v>
      </c>
    </row>
    <row r="922" spans="1:5" x14ac:dyDescent="0.25">
      <c r="A922" s="83">
        <v>4</v>
      </c>
      <c r="B922" s="32" t="s">
        <v>4</v>
      </c>
      <c r="C922" s="69" t="s">
        <v>842</v>
      </c>
      <c r="D922" s="126">
        <v>200</v>
      </c>
      <c r="E922" s="32" t="s">
        <v>291</v>
      </c>
    </row>
    <row r="923" spans="1:5" x14ac:dyDescent="0.25">
      <c r="A923" s="83">
        <v>5</v>
      </c>
      <c r="B923" s="32" t="s">
        <v>4</v>
      </c>
      <c r="C923" s="69" t="s">
        <v>843</v>
      </c>
      <c r="D923" s="126">
        <v>320</v>
      </c>
      <c r="E923" s="32" t="s">
        <v>291</v>
      </c>
    </row>
    <row r="924" spans="1:5" x14ac:dyDescent="0.25">
      <c r="A924" s="83">
        <v>6</v>
      </c>
      <c r="B924" s="32" t="s">
        <v>4</v>
      </c>
      <c r="C924" s="69" t="s">
        <v>844</v>
      </c>
      <c r="D924" s="126">
        <v>280</v>
      </c>
      <c r="E924" s="32" t="s">
        <v>291</v>
      </c>
    </row>
    <row r="925" spans="1:5" x14ac:dyDescent="0.25">
      <c r="A925" s="83">
        <v>7</v>
      </c>
      <c r="B925" s="32" t="s">
        <v>4</v>
      </c>
      <c r="C925" s="69" t="s">
        <v>845</v>
      </c>
      <c r="D925" s="126">
        <v>290</v>
      </c>
      <c r="E925" s="32" t="s">
        <v>291</v>
      </c>
    </row>
    <row r="926" spans="1:5" x14ac:dyDescent="0.25">
      <c r="A926" s="83">
        <v>8</v>
      </c>
      <c r="B926" s="32" t="s">
        <v>4</v>
      </c>
      <c r="C926" s="69">
        <v>1</v>
      </c>
      <c r="D926" s="126">
        <v>380</v>
      </c>
      <c r="E926" s="32" t="s">
        <v>291</v>
      </c>
    </row>
    <row r="927" spans="1:5" x14ac:dyDescent="0.25">
      <c r="A927" s="83">
        <v>9</v>
      </c>
      <c r="B927" s="32" t="s">
        <v>4</v>
      </c>
      <c r="C927" s="69">
        <v>3</v>
      </c>
      <c r="D927" s="126">
        <v>490</v>
      </c>
      <c r="E927" s="32" t="s">
        <v>291</v>
      </c>
    </row>
    <row r="928" spans="1:5" x14ac:dyDescent="0.25">
      <c r="A928" s="83">
        <v>10</v>
      </c>
      <c r="B928" s="32" t="s">
        <v>4</v>
      </c>
      <c r="C928" s="69">
        <v>7</v>
      </c>
      <c r="D928" s="126">
        <v>400</v>
      </c>
      <c r="E928" s="32" t="s">
        <v>291</v>
      </c>
    </row>
    <row r="929" spans="1:5" x14ac:dyDescent="0.25">
      <c r="A929" s="83">
        <v>11</v>
      </c>
      <c r="B929" s="32" t="s">
        <v>4</v>
      </c>
      <c r="C929" s="69">
        <v>9</v>
      </c>
      <c r="D929" s="126">
        <v>475</v>
      </c>
      <c r="E929" s="32" t="s">
        <v>291</v>
      </c>
    </row>
    <row r="930" spans="1:5" x14ac:dyDescent="0.25">
      <c r="A930" s="83">
        <v>12</v>
      </c>
      <c r="B930" s="32" t="s">
        <v>4</v>
      </c>
      <c r="C930" s="69">
        <v>11</v>
      </c>
      <c r="D930" s="126">
        <v>420</v>
      </c>
      <c r="E930" s="32" t="s">
        <v>291</v>
      </c>
    </row>
    <row r="931" spans="1:5" x14ac:dyDescent="0.25">
      <c r="A931" s="83">
        <v>13</v>
      </c>
      <c r="B931" s="32" t="s">
        <v>4</v>
      </c>
      <c r="C931" s="69" t="s">
        <v>846</v>
      </c>
      <c r="D931" s="126">
        <v>360</v>
      </c>
      <c r="E931" s="32" t="s">
        <v>291</v>
      </c>
    </row>
    <row r="932" spans="1:5" ht="15.75" thickBot="1" x14ac:dyDescent="0.3">
      <c r="A932" s="83">
        <v>14</v>
      </c>
      <c r="B932" s="32" t="s">
        <v>4</v>
      </c>
      <c r="C932" s="69" t="s">
        <v>847</v>
      </c>
      <c r="D932" s="126">
        <v>320</v>
      </c>
      <c r="E932" s="32" t="s">
        <v>291</v>
      </c>
    </row>
    <row r="933" spans="1:5" ht="15.75" thickBot="1" x14ac:dyDescent="0.3">
      <c r="A933" s="153" t="s">
        <v>290</v>
      </c>
      <c r="B933" s="151"/>
      <c r="C933" s="151"/>
      <c r="D933" s="127">
        <f>SUM(D919:D932)</f>
        <v>5670</v>
      </c>
      <c r="E933" s="31"/>
    </row>
    <row r="934" spans="1:5" x14ac:dyDescent="0.25">
      <c r="A934" s="42"/>
      <c r="B934" s="43"/>
      <c r="C934" s="43"/>
      <c r="D934" s="128"/>
      <c r="E934" s="43"/>
    </row>
    <row r="935" spans="1:5" x14ac:dyDescent="0.25">
      <c r="A935" s="152" t="s">
        <v>874</v>
      </c>
      <c r="B935" s="152"/>
      <c r="C935" s="152"/>
      <c r="D935" s="152"/>
      <c r="E935" s="152"/>
    </row>
    <row r="936" spans="1:5" x14ac:dyDescent="0.25">
      <c r="A936" s="56">
        <v>1</v>
      </c>
      <c r="B936" s="75" t="s">
        <v>136</v>
      </c>
      <c r="C936" s="87" t="s">
        <v>849</v>
      </c>
      <c r="D936" s="125">
        <v>1500</v>
      </c>
      <c r="E936" s="1" t="s">
        <v>0</v>
      </c>
    </row>
    <row r="937" spans="1:5" x14ac:dyDescent="0.25">
      <c r="A937" s="83">
        <v>2</v>
      </c>
      <c r="B937" s="32" t="s">
        <v>4</v>
      </c>
      <c r="C937" s="79" t="s">
        <v>850</v>
      </c>
      <c r="D937" s="126">
        <v>780</v>
      </c>
      <c r="E937" s="32" t="s">
        <v>291</v>
      </c>
    </row>
    <row r="938" spans="1:5" x14ac:dyDescent="0.25">
      <c r="A938" s="83">
        <v>3</v>
      </c>
      <c r="B938" s="32" t="s">
        <v>2</v>
      </c>
      <c r="C938" s="79" t="s">
        <v>819</v>
      </c>
      <c r="D938" s="126">
        <v>190</v>
      </c>
      <c r="E938" s="32" t="s">
        <v>291</v>
      </c>
    </row>
    <row r="939" spans="1:5" x14ac:dyDescent="0.25">
      <c r="A939" s="83">
        <v>4</v>
      </c>
      <c r="B939" s="32" t="s">
        <v>4</v>
      </c>
      <c r="C939" s="79" t="s">
        <v>851</v>
      </c>
      <c r="D939" s="126">
        <v>420</v>
      </c>
      <c r="E939" s="32" t="s">
        <v>291</v>
      </c>
    </row>
    <row r="940" spans="1:5" x14ac:dyDescent="0.25">
      <c r="A940" s="83">
        <v>5</v>
      </c>
      <c r="B940" s="32" t="s">
        <v>4</v>
      </c>
      <c r="C940" s="79" t="s">
        <v>852</v>
      </c>
      <c r="D940" s="126">
        <v>245</v>
      </c>
      <c r="E940" s="32" t="s">
        <v>291</v>
      </c>
    </row>
    <row r="941" spans="1:5" x14ac:dyDescent="0.25">
      <c r="A941" s="83">
        <v>6</v>
      </c>
      <c r="B941" s="32" t="s">
        <v>4</v>
      </c>
      <c r="C941" s="79" t="s">
        <v>853</v>
      </c>
      <c r="D941" s="126">
        <v>220</v>
      </c>
      <c r="E941" s="32" t="s">
        <v>291</v>
      </c>
    </row>
    <row r="942" spans="1:5" x14ac:dyDescent="0.25">
      <c r="A942" s="83">
        <v>7</v>
      </c>
      <c r="B942" s="32" t="s">
        <v>4</v>
      </c>
      <c r="C942" s="79" t="s">
        <v>854</v>
      </c>
      <c r="D942" s="126">
        <v>240</v>
      </c>
      <c r="E942" s="32" t="s">
        <v>291</v>
      </c>
    </row>
    <row r="943" spans="1:5" x14ac:dyDescent="0.25">
      <c r="A943" s="83">
        <v>8</v>
      </c>
      <c r="B943" s="32" t="s">
        <v>4</v>
      </c>
      <c r="C943" s="79" t="s">
        <v>855</v>
      </c>
      <c r="D943" s="126">
        <v>1030</v>
      </c>
      <c r="E943" s="32" t="s">
        <v>291</v>
      </c>
    </row>
    <row r="944" spans="1:5" x14ac:dyDescent="0.25">
      <c r="A944" s="83">
        <v>9</v>
      </c>
      <c r="B944" s="32" t="s">
        <v>4</v>
      </c>
      <c r="C944" s="79" t="s">
        <v>856</v>
      </c>
      <c r="D944" s="126">
        <v>290</v>
      </c>
      <c r="E944" s="32" t="s">
        <v>291</v>
      </c>
    </row>
    <row r="945" spans="1:5" x14ac:dyDescent="0.25">
      <c r="A945" s="83">
        <v>10</v>
      </c>
      <c r="B945" s="32" t="s">
        <v>4</v>
      </c>
      <c r="C945" s="79" t="s">
        <v>857</v>
      </c>
      <c r="D945" s="126">
        <v>320</v>
      </c>
      <c r="E945" s="32" t="s">
        <v>291</v>
      </c>
    </row>
    <row r="946" spans="1:5" x14ac:dyDescent="0.25">
      <c r="A946" s="56">
        <v>11</v>
      </c>
      <c r="B946" s="32" t="s">
        <v>858</v>
      </c>
      <c r="C946" s="79" t="s">
        <v>859</v>
      </c>
      <c r="D946" s="126">
        <v>180</v>
      </c>
      <c r="E946" s="32" t="s">
        <v>291</v>
      </c>
    </row>
    <row r="947" spans="1:5" x14ac:dyDescent="0.25">
      <c r="A947" s="83">
        <v>12</v>
      </c>
      <c r="B947" s="32" t="s">
        <v>4</v>
      </c>
      <c r="C947" s="79" t="s">
        <v>860</v>
      </c>
      <c r="D947" s="126">
        <v>660</v>
      </c>
      <c r="E947" s="32" t="s">
        <v>291</v>
      </c>
    </row>
    <row r="948" spans="1:5" x14ac:dyDescent="0.25">
      <c r="A948" s="83">
        <v>13</v>
      </c>
      <c r="B948" s="32" t="s">
        <v>4</v>
      </c>
      <c r="C948" s="79" t="s">
        <v>861</v>
      </c>
      <c r="D948" s="126">
        <v>460</v>
      </c>
      <c r="E948" s="32" t="s">
        <v>291</v>
      </c>
    </row>
    <row r="949" spans="1:5" x14ac:dyDescent="0.25">
      <c r="A949" s="83">
        <v>14</v>
      </c>
      <c r="B949" s="32" t="s">
        <v>4</v>
      </c>
      <c r="C949" s="79" t="s">
        <v>862</v>
      </c>
      <c r="D949" s="126">
        <v>510</v>
      </c>
      <c r="E949" s="32" t="s">
        <v>291</v>
      </c>
    </row>
    <row r="950" spans="1:5" x14ac:dyDescent="0.25">
      <c r="A950" s="83">
        <v>15</v>
      </c>
      <c r="B950" s="32" t="s">
        <v>4</v>
      </c>
      <c r="C950" s="79" t="s">
        <v>863</v>
      </c>
      <c r="D950" s="126">
        <v>330</v>
      </c>
      <c r="E950" s="32" t="s">
        <v>291</v>
      </c>
    </row>
    <row r="951" spans="1:5" x14ac:dyDescent="0.25">
      <c r="A951" s="83">
        <v>16</v>
      </c>
      <c r="B951" s="32" t="s">
        <v>4</v>
      </c>
      <c r="C951" s="79" t="s">
        <v>864</v>
      </c>
      <c r="D951" s="126">
        <v>250</v>
      </c>
      <c r="E951" s="32" t="s">
        <v>291</v>
      </c>
    </row>
    <row r="952" spans="1:5" x14ac:dyDescent="0.25">
      <c r="A952" s="83">
        <v>17</v>
      </c>
      <c r="B952" s="32" t="s">
        <v>4</v>
      </c>
      <c r="C952" s="79" t="s">
        <v>865</v>
      </c>
      <c r="D952" s="126">
        <v>340</v>
      </c>
      <c r="E952" s="32" t="s">
        <v>291</v>
      </c>
    </row>
    <row r="953" spans="1:5" x14ac:dyDescent="0.25">
      <c r="A953" s="83">
        <v>18</v>
      </c>
      <c r="B953" s="32" t="s">
        <v>4</v>
      </c>
      <c r="C953" s="79" t="s">
        <v>866</v>
      </c>
      <c r="D953" s="126">
        <v>410</v>
      </c>
      <c r="E953" s="32" t="s">
        <v>291</v>
      </c>
    </row>
    <row r="954" spans="1:5" x14ac:dyDescent="0.25">
      <c r="A954" s="83">
        <v>19</v>
      </c>
      <c r="B954" s="32" t="s">
        <v>4</v>
      </c>
      <c r="C954" s="79" t="s">
        <v>867</v>
      </c>
      <c r="D954" s="126">
        <v>340</v>
      </c>
      <c r="E954" s="32" t="s">
        <v>291</v>
      </c>
    </row>
    <row r="955" spans="1:5" x14ac:dyDescent="0.25">
      <c r="A955" s="83">
        <v>20</v>
      </c>
      <c r="B955" s="32" t="s">
        <v>4</v>
      </c>
      <c r="C955" s="79" t="s">
        <v>868</v>
      </c>
      <c r="D955" s="126">
        <v>1420</v>
      </c>
      <c r="E955" s="32" t="s">
        <v>291</v>
      </c>
    </row>
    <row r="956" spans="1:5" x14ac:dyDescent="0.25">
      <c r="A956" s="56">
        <v>21</v>
      </c>
      <c r="B956" s="32" t="s">
        <v>4</v>
      </c>
      <c r="C956" s="79" t="s">
        <v>869</v>
      </c>
      <c r="D956" s="126">
        <v>340</v>
      </c>
      <c r="E956" s="32" t="s">
        <v>291</v>
      </c>
    </row>
    <row r="957" spans="1:5" x14ac:dyDescent="0.25">
      <c r="A957" s="83">
        <v>22</v>
      </c>
      <c r="B957" s="32" t="s">
        <v>4</v>
      </c>
      <c r="C957" s="79" t="s">
        <v>870</v>
      </c>
      <c r="D957" s="126">
        <v>180</v>
      </c>
      <c r="E957" s="32" t="s">
        <v>291</v>
      </c>
    </row>
    <row r="958" spans="1:5" x14ac:dyDescent="0.25">
      <c r="A958" s="83">
        <v>23</v>
      </c>
      <c r="B958" s="32" t="s">
        <v>4</v>
      </c>
      <c r="C958" s="79" t="s">
        <v>871</v>
      </c>
      <c r="D958" s="126">
        <v>300</v>
      </c>
      <c r="E958" s="32" t="s">
        <v>291</v>
      </c>
    </row>
    <row r="959" spans="1:5" x14ac:dyDescent="0.25">
      <c r="A959" s="83">
        <v>24</v>
      </c>
      <c r="B959" s="32" t="s">
        <v>4</v>
      </c>
      <c r="C959" s="79" t="s">
        <v>872</v>
      </c>
      <c r="D959" s="126">
        <v>350</v>
      </c>
      <c r="E959" s="32" t="s">
        <v>291</v>
      </c>
    </row>
    <row r="960" spans="1:5" ht="15.75" thickBot="1" x14ac:dyDescent="0.3">
      <c r="A960" s="83">
        <v>25</v>
      </c>
      <c r="B960" s="91" t="s">
        <v>4</v>
      </c>
      <c r="C960" s="90" t="s">
        <v>873</v>
      </c>
      <c r="D960" s="139">
        <v>310</v>
      </c>
      <c r="E960" s="91" t="s">
        <v>291</v>
      </c>
    </row>
    <row r="961" spans="1:5" ht="15.75" thickBot="1" x14ac:dyDescent="0.3">
      <c r="A961" s="153" t="s">
        <v>290</v>
      </c>
      <c r="B961" s="151"/>
      <c r="C961" s="151"/>
      <c r="D961" s="127">
        <f>SUM(D936:D960)</f>
        <v>11615</v>
      </c>
      <c r="E961" s="31"/>
    </row>
    <row r="962" spans="1:5" x14ac:dyDescent="0.25">
      <c r="A962" s="42"/>
      <c r="B962" s="43"/>
      <c r="C962" s="43"/>
      <c r="D962" s="128"/>
      <c r="E962" s="43"/>
    </row>
    <row r="963" spans="1:5" ht="15.75" thickBot="1" x14ac:dyDescent="0.3">
      <c r="A963" s="152" t="s">
        <v>941</v>
      </c>
      <c r="B963" s="152"/>
      <c r="C963" s="152"/>
      <c r="D963" s="152"/>
      <c r="E963" s="152"/>
    </row>
    <row r="964" spans="1:5" x14ac:dyDescent="0.25">
      <c r="A964" s="54">
        <v>1</v>
      </c>
      <c r="B964" s="100" t="s">
        <v>4</v>
      </c>
      <c r="C964" s="101" t="s">
        <v>276</v>
      </c>
      <c r="D964" s="124">
        <v>1135</v>
      </c>
      <c r="E964" s="100" t="s">
        <v>0</v>
      </c>
    </row>
    <row r="965" spans="1:5" x14ac:dyDescent="0.25">
      <c r="A965" s="56">
        <v>2</v>
      </c>
      <c r="B965" s="75" t="s">
        <v>150</v>
      </c>
      <c r="C965" s="53" t="s">
        <v>277</v>
      </c>
      <c r="D965" s="125">
        <v>1350</v>
      </c>
      <c r="E965" s="75" t="s">
        <v>875</v>
      </c>
    </row>
    <row r="966" spans="1:5" x14ac:dyDescent="0.25">
      <c r="A966" s="56">
        <v>3</v>
      </c>
      <c r="B966" s="75" t="s">
        <v>876</v>
      </c>
      <c r="C966" s="33" t="s">
        <v>277</v>
      </c>
      <c r="D966" s="125">
        <v>560</v>
      </c>
      <c r="E966" s="1" t="s">
        <v>291</v>
      </c>
    </row>
    <row r="967" spans="1:5" x14ac:dyDescent="0.25">
      <c r="A967" s="56">
        <v>4</v>
      </c>
      <c r="B967" s="75" t="s">
        <v>2</v>
      </c>
      <c r="C967" s="35" t="s">
        <v>877</v>
      </c>
      <c r="D967" s="125">
        <v>120</v>
      </c>
      <c r="E967" s="75" t="s">
        <v>291</v>
      </c>
    </row>
    <row r="968" spans="1:5" x14ac:dyDescent="0.25">
      <c r="A968" s="83">
        <v>5</v>
      </c>
      <c r="B968" s="74" t="s">
        <v>2</v>
      </c>
      <c r="C968" s="79" t="s">
        <v>878</v>
      </c>
      <c r="D968" s="126">
        <v>170</v>
      </c>
      <c r="E968" s="74" t="s">
        <v>291</v>
      </c>
    </row>
    <row r="969" spans="1:5" x14ac:dyDescent="0.25">
      <c r="A969" s="83">
        <v>6</v>
      </c>
      <c r="B969" s="74" t="s">
        <v>2</v>
      </c>
      <c r="C969" s="79" t="s">
        <v>879</v>
      </c>
      <c r="D969" s="126">
        <v>430</v>
      </c>
      <c r="E969" s="74" t="s">
        <v>291</v>
      </c>
    </row>
    <row r="970" spans="1:5" x14ac:dyDescent="0.25">
      <c r="A970" s="83">
        <v>7</v>
      </c>
      <c r="B970" s="74" t="s">
        <v>2</v>
      </c>
      <c r="C970" s="79" t="s">
        <v>603</v>
      </c>
      <c r="D970" s="126">
        <f>D969</f>
        <v>430</v>
      </c>
      <c r="E970" s="74" t="s">
        <v>291</v>
      </c>
    </row>
    <row r="971" spans="1:5" x14ac:dyDescent="0.25">
      <c r="A971" s="83">
        <v>8</v>
      </c>
      <c r="B971" s="74" t="s">
        <v>2</v>
      </c>
      <c r="C971" s="79" t="s">
        <v>880</v>
      </c>
      <c r="D971" s="126">
        <v>280</v>
      </c>
      <c r="E971" s="32" t="s">
        <v>291</v>
      </c>
    </row>
    <row r="972" spans="1:5" x14ac:dyDescent="0.25">
      <c r="A972" s="83">
        <v>9</v>
      </c>
      <c r="B972" s="74" t="s">
        <v>2</v>
      </c>
      <c r="C972" s="79" t="s">
        <v>881</v>
      </c>
      <c r="D972" s="126">
        <v>350</v>
      </c>
      <c r="E972" s="32" t="s">
        <v>291</v>
      </c>
    </row>
    <row r="973" spans="1:5" x14ac:dyDescent="0.25">
      <c r="A973" s="83">
        <v>10</v>
      </c>
      <c r="B973" s="74" t="s">
        <v>2</v>
      </c>
      <c r="C973" s="79" t="s">
        <v>882</v>
      </c>
      <c r="D973" s="126">
        <v>110</v>
      </c>
      <c r="E973" s="32" t="s">
        <v>310</v>
      </c>
    </row>
    <row r="974" spans="1:5" x14ac:dyDescent="0.25">
      <c r="A974" s="83">
        <v>11</v>
      </c>
      <c r="B974" s="74" t="s">
        <v>2</v>
      </c>
      <c r="C974" s="79" t="s">
        <v>883</v>
      </c>
      <c r="D974" s="126">
        <v>1300</v>
      </c>
      <c r="E974" s="32" t="s">
        <v>6</v>
      </c>
    </row>
    <row r="975" spans="1:5" x14ac:dyDescent="0.25">
      <c r="A975" s="83">
        <v>12</v>
      </c>
      <c r="B975" s="74" t="s">
        <v>2</v>
      </c>
      <c r="C975" s="79" t="s">
        <v>884</v>
      </c>
      <c r="D975" s="126">
        <v>180</v>
      </c>
      <c r="E975" s="32" t="s">
        <v>6</v>
      </c>
    </row>
    <row r="976" spans="1:5" x14ac:dyDescent="0.25">
      <c r="A976" s="83">
        <v>13</v>
      </c>
      <c r="B976" s="74" t="s">
        <v>2</v>
      </c>
      <c r="C976" s="79" t="s">
        <v>885</v>
      </c>
      <c r="D976" s="126">
        <v>170</v>
      </c>
      <c r="E976" s="32" t="s">
        <v>291</v>
      </c>
    </row>
    <row r="977" spans="1:5" x14ac:dyDescent="0.25">
      <c r="A977" s="83">
        <v>14</v>
      </c>
      <c r="B977" s="74" t="s">
        <v>21</v>
      </c>
      <c r="C977" s="79" t="s">
        <v>886</v>
      </c>
      <c r="D977" s="126">
        <v>120</v>
      </c>
      <c r="E977" s="32" t="s">
        <v>291</v>
      </c>
    </row>
    <row r="978" spans="1:5" x14ac:dyDescent="0.25">
      <c r="A978" s="83">
        <v>15</v>
      </c>
      <c r="B978" s="74" t="s">
        <v>21</v>
      </c>
      <c r="C978" s="79" t="s">
        <v>90</v>
      </c>
      <c r="D978" s="126">
        <v>80</v>
      </c>
      <c r="E978" s="32" t="s">
        <v>291</v>
      </c>
    </row>
    <row r="979" spans="1:5" x14ac:dyDescent="0.25">
      <c r="A979" s="83">
        <v>16</v>
      </c>
      <c r="B979" s="74" t="s">
        <v>2</v>
      </c>
      <c r="C979" s="69" t="s">
        <v>887</v>
      </c>
      <c r="D979" s="126">
        <v>190</v>
      </c>
      <c r="E979" s="32" t="s">
        <v>291</v>
      </c>
    </row>
    <row r="980" spans="1:5" x14ac:dyDescent="0.25">
      <c r="A980" s="83">
        <v>17</v>
      </c>
      <c r="B980" s="74" t="s">
        <v>21</v>
      </c>
      <c r="C980" s="79" t="s">
        <v>887</v>
      </c>
      <c r="D980" s="126">
        <v>80</v>
      </c>
      <c r="E980" s="32" t="s">
        <v>291</v>
      </c>
    </row>
    <row r="981" spans="1:5" x14ac:dyDescent="0.25">
      <c r="A981" s="83">
        <v>18</v>
      </c>
      <c r="B981" s="74" t="s">
        <v>2</v>
      </c>
      <c r="C981" s="79" t="s">
        <v>888</v>
      </c>
      <c r="D981" s="126">
        <v>170</v>
      </c>
      <c r="E981" s="32" t="s">
        <v>6</v>
      </c>
    </row>
    <row r="982" spans="1:5" x14ac:dyDescent="0.25">
      <c r="A982" s="83">
        <v>19</v>
      </c>
      <c r="B982" s="74" t="s">
        <v>2</v>
      </c>
      <c r="C982" s="79" t="s">
        <v>889</v>
      </c>
      <c r="D982" s="126">
        <v>180</v>
      </c>
      <c r="E982" s="32" t="s">
        <v>6</v>
      </c>
    </row>
    <row r="983" spans="1:5" x14ac:dyDescent="0.25">
      <c r="A983" s="83">
        <v>20</v>
      </c>
      <c r="B983" s="74" t="s">
        <v>21</v>
      </c>
      <c r="C983" s="79" t="s">
        <v>890</v>
      </c>
      <c r="D983" s="126">
        <v>60</v>
      </c>
      <c r="E983" s="32" t="s">
        <v>291</v>
      </c>
    </row>
    <row r="984" spans="1:5" x14ac:dyDescent="0.25">
      <c r="A984" s="83">
        <v>21</v>
      </c>
      <c r="B984" s="74" t="s">
        <v>2</v>
      </c>
      <c r="C984" s="79" t="s">
        <v>605</v>
      </c>
      <c r="D984" s="126">
        <v>60</v>
      </c>
      <c r="E984" s="32" t="s">
        <v>291</v>
      </c>
    </row>
    <row r="985" spans="1:5" x14ac:dyDescent="0.25">
      <c r="A985" s="83">
        <v>22</v>
      </c>
      <c r="B985" s="74" t="s">
        <v>2</v>
      </c>
      <c r="C985" s="79" t="s">
        <v>891</v>
      </c>
      <c r="D985" s="126">
        <v>180</v>
      </c>
      <c r="E985" s="32" t="s">
        <v>291</v>
      </c>
    </row>
    <row r="986" spans="1:5" x14ac:dyDescent="0.25">
      <c r="A986" s="83">
        <v>23</v>
      </c>
      <c r="B986" s="74" t="s">
        <v>2</v>
      </c>
      <c r="C986" s="79" t="s">
        <v>892</v>
      </c>
      <c r="D986" s="126">
        <v>130</v>
      </c>
      <c r="E986" s="32" t="s">
        <v>291</v>
      </c>
    </row>
    <row r="987" spans="1:5" x14ac:dyDescent="0.25">
      <c r="A987" s="83">
        <v>24</v>
      </c>
      <c r="B987" s="74" t="s">
        <v>2</v>
      </c>
      <c r="C987" s="79" t="s">
        <v>893</v>
      </c>
      <c r="D987" s="126">
        <v>320</v>
      </c>
      <c r="E987" s="32" t="s">
        <v>291</v>
      </c>
    </row>
    <row r="988" spans="1:5" x14ac:dyDescent="0.25">
      <c r="A988" s="83">
        <v>25</v>
      </c>
      <c r="B988" s="74" t="s">
        <v>2</v>
      </c>
      <c r="C988" s="79" t="s">
        <v>894</v>
      </c>
      <c r="D988" s="126">
        <v>350</v>
      </c>
      <c r="E988" s="32" t="s">
        <v>291</v>
      </c>
    </row>
    <row r="989" spans="1:5" x14ac:dyDescent="0.25">
      <c r="A989" s="83">
        <v>26</v>
      </c>
      <c r="B989" s="74" t="s">
        <v>2</v>
      </c>
      <c r="C989" s="79" t="s">
        <v>895</v>
      </c>
      <c r="D989" s="126">
        <v>330</v>
      </c>
      <c r="E989" s="32" t="s">
        <v>291</v>
      </c>
    </row>
    <row r="990" spans="1:5" x14ac:dyDescent="0.25">
      <c r="A990" s="83">
        <v>27</v>
      </c>
      <c r="B990" s="74" t="s">
        <v>2</v>
      </c>
      <c r="C990" s="69" t="s">
        <v>896</v>
      </c>
      <c r="D990" s="126">
        <v>280</v>
      </c>
      <c r="E990" s="32" t="s">
        <v>310</v>
      </c>
    </row>
    <row r="991" spans="1:5" x14ac:dyDescent="0.25">
      <c r="A991" s="83">
        <v>28</v>
      </c>
      <c r="B991" s="74" t="s">
        <v>2</v>
      </c>
      <c r="C991" s="69" t="s">
        <v>278</v>
      </c>
      <c r="D991" s="126">
        <v>210</v>
      </c>
      <c r="E991" s="32" t="s">
        <v>0</v>
      </c>
    </row>
    <row r="992" spans="1:5" ht="15.75" thickBot="1" x14ac:dyDescent="0.3">
      <c r="A992" s="83">
        <v>29</v>
      </c>
      <c r="B992" s="74" t="s">
        <v>2</v>
      </c>
      <c r="C992" s="69" t="s">
        <v>897</v>
      </c>
      <c r="D992" s="126">
        <v>180</v>
      </c>
      <c r="E992" s="32" t="s">
        <v>291</v>
      </c>
    </row>
    <row r="993" spans="1:5" ht="15.75" thickBot="1" x14ac:dyDescent="0.3">
      <c r="A993" s="153" t="s">
        <v>290</v>
      </c>
      <c r="B993" s="151"/>
      <c r="C993" s="151"/>
      <c r="D993" s="127">
        <f>SUM(D964:D992)</f>
        <v>9505</v>
      </c>
      <c r="E993" s="31"/>
    </row>
    <row r="994" spans="1:5" x14ac:dyDescent="0.25">
      <c r="A994" s="42"/>
      <c r="B994" s="43"/>
      <c r="C994" s="43"/>
      <c r="D994" s="128"/>
      <c r="E994" s="43"/>
    </row>
    <row r="995" spans="1:5" x14ac:dyDescent="0.25">
      <c r="A995" s="152" t="s">
        <v>942</v>
      </c>
      <c r="B995" s="152"/>
      <c r="C995" s="152"/>
      <c r="D995" s="152"/>
      <c r="E995" s="152"/>
    </row>
    <row r="996" spans="1:5" x14ac:dyDescent="0.25">
      <c r="A996" s="56">
        <v>1</v>
      </c>
      <c r="B996" s="1" t="s">
        <v>876</v>
      </c>
      <c r="C996" s="33" t="s">
        <v>277</v>
      </c>
      <c r="D996" s="125">
        <v>1650</v>
      </c>
      <c r="E996" s="1" t="s">
        <v>291</v>
      </c>
    </row>
    <row r="997" spans="1:5" x14ac:dyDescent="0.25">
      <c r="A997" s="83">
        <v>2</v>
      </c>
      <c r="B997" s="32" t="s">
        <v>4</v>
      </c>
      <c r="C997" s="79" t="s">
        <v>898</v>
      </c>
      <c r="D997" s="126">
        <v>240</v>
      </c>
      <c r="E997" s="32" t="s">
        <v>291</v>
      </c>
    </row>
    <row r="998" spans="1:5" x14ac:dyDescent="0.25">
      <c r="A998" s="83">
        <v>3</v>
      </c>
      <c r="B998" s="32" t="s">
        <v>4</v>
      </c>
      <c r="C998" s="79" t="s">
        <v>899</v>
      </c>
      <c r="D998" s="126">
        <v>102</v>
      </c>
      <c r="E998" s="32" t="s">
        <v>291</v>
      </c>
    </row>
    <row r="999" spans="1:5" x14ac:dyDescent="0.25">
      <c r="A999" s="83">
        <v>4</v>
      </c>
      <c r="B999" s="32" t="s">
        <v>4</v>
      </c>
      <c r="C999" s="79" t="s">
        <v>900</v>
      </c>
      <c r="D999" s="126">
        <v>590</v>
      </c>
      <c r="E999" s="32" t="s">
        <v>291</v>
      </c>
    </row>
    <row r="1000" spans="1:5" x14ac:dyDescent="0.25">
      <c r="A1000" s="83">
        <v>5</v>
      </c>
      <c r="B1000" s="32" t="s">
        <v>4</v>
      </c>
      <c r="C1000" s="79" t="s">
        <v>901</v>
      </c>
      <c r="D1000" s="126">
        <v>610</v>
      </c>
      <c r="E1000" s="32" t="s">
        <v>291</v>
      </c>
    </row>
    <row r="1001" spans="1:5" x14ac:dyDescent="0.25">
      <c r="A1001" s="56">
        <v>6</v>
      </c>
      <c r="B1001" s="32" t="s">
        <v>4</v>
      </c>
      <c r="C1001" s="79" t="s">
        <v>902</v>
      </c>
      <c r="D1001" s="126">
        <v>302</v>
      </c>
      <c r="E1001" s="32" t="s">
        <v>291</v>
      </c>
    </row>
    <row r="1002" spans="1:5" x14ac:dyDescent="0.25">
      <c r="A1002" s="83">
        <v>7</v>
      </c>
      <c r="B1002" s="32" t="s">
        <v>4</v>
      </c>
      <c r="C1002" s="79" t="s">
        <v>508</v>
      </c>
      <c r="D1002" s="126">
        <v>250</v>
      </c>
      <c r="E1002" s="32" t="s">
        <v>291</v>
      </c>
    </row>
    <row r="1003" spans="1:5" x14ac:dyDescent="0.25">
      <c r="A1003" s="83">
        <v>8</v>
      </c>
      <c r="B1003" s="32" t="s">
        <v>4</v>
      </c>
      <c r="C1003" s="79" t="s">
        <v>903</v>
      </c>
      <c r="D1003" s="126">
        <v>473</v>
      </c>
      <c r="E1003" s="32" t="s">
        <v>291</v>
      </c>
    </row>
    <row r="1004" spans="1:5" x14ac:dyDescent="0.25">
      <c r="A1004" s="83">
        <v>9</v>
      </c>
      <c r="B1004" s="32" t="s">
        <v>4</v>
      </c>
      <c r="C1004" s="79" t="s">
        <v>904</v>
      </c>
      <c r="D1004" s="126">
        <v>360</v>
      </c>
      <c r="E1004" s="32" t="s">
        <v>291</v>
      </c>
    </row>
    <row r="1005" spans="1:5" x14ac:dyDescent="0.25">
      <c r="A1005" s="83">
        <v>10</v>
      </c>
      <c r="B1005" s="32" t="s">
        <v>4</v>
      </c>
      <c r="C1005" s="79" t="s">
        <v>905</v>
      </c>
      <c r="D1005" s="126">
        <v>1020</v>
      </c>
      <c r="E1005" s="32" t="s">
        <v>291</v>
      </c>
    </row>
    <row r="1006" spans="1:5" x14ac:dyDescent="0.25">
      <c r="A1006" s="56">
        <v>11</v>
      </c>
      <c r="B1006" s="32" t="s">
        <v>4</v>
      </c>
      <c r="C1006" s="79" t="s">
        <v>906</v>
      </c>
      <c r="D1006" s="126">
        <v>135</v>
      </c>
      <c r="E1006" s="32" t="s">
        <v>291</v>
      </c>
    </row>
    <row r="1007" spans="1:5" x14ac:dyDescent="0.25">
      <c r="A1007" s="56">
        <v>12</v>
      </c>
      <c r="B1007" s="32" t="s">
        <v>4</v>
      </c>
      <c r="C1007" s="79" t="s">
        <v>907</v>
      </c>
      <c r="D1007" s="126">
        <v>280</v>
      </c>
      <c r="E1007" s="32" t="s">
        <v>291</v>
      </c>
    </row>
    <row r="1008" spans="1:5" x14ac:dyDescent="0.25">
      <c r="A1008" s="83">
        <v>13</v>
      </c>
      <c r="B1008" s="32" t="s">
        <v>4</v>
      </c>
      <c r="C1008" s="79" t="s">
        <v>908</v>
      </c>
      <c r="D1008" s="126">
        <v>260</v>
      </c>
      <c r="E1008" s="32" t="s">
        <v>291</v>
      </c>
    </row>
    <row r="1009" spans="1:5" x14ac:dyDescent="0.25">
      <c r="A1009" s="83">
        <v>14</v>
      </c>
      <c r="B1009" s="32" t="s">
        <v>4</v>
      </c>
      <c r="C1009" s="79" t="s">
        <v>844</v>
      </c>
      <c r="D1009" s="126">
        <v>220</v>
      </c>
      <c r="E1009" s="32" t="s">
        <v>291</v>
      </c>
    </row>
    <row r="1010" spans="1:5" ht="15.75" thickBot="1" x14ac:dyDescent="0.3">
      <c r="A1010" s="83">
        <v>15</v>
      </c>
      <c r="B1010" s="32" t="s">
        <v>2</v>
      </c>
      <c r="C1010" s="79" t="s">
        <v>909</v>
      </c>
      <c r="D1010" s="126">
        <v>120</v>
      </c>
      <c r="E1010" s="32" t="s">
        <v>291</v>
      </c>
    </row>
    <row r="1011" spans="1:5" ht="15.75" thickBot="1" x14ac:dyDescent="0.3">
      <c r="A1011" s="153" t="s">
        <v>290</v>
      </c>
      <c r="B1011" s="151"/>
      <c r="C1011" s="151"/>
      <c r="D1011" s="127">
        <f>SUM(D996:D1010)</f>
        <v>6612</v>
      </c>
      <c r="E1011" s="31"/>
    </row>
    <row r="1012" spans="1:5" x14ac:dyDescent="0.25">
      <c r="A1012" s="42"/>
      <c r="B1012" s="43"/>
      <c r="C1012" s="43"/>
      <c r="D1012" s="128"/>
      <c r="E1012" s="43"/>
    </row>
    <row r="1013" spans="1:5" x14ac:dyDescent="0.25">
      <c r="A1013" s="152" t="s">
        <v>943</v>
      </c>
      <c r="B1013" s="152"/>
      <c r="C1013" s="152"/>
      <c r="D1013" s="152"/>
      <c r="E1013" s="152"/>
    </row>
    <row r="1014" spans="1:5" x14ac:dyDescent="0.25">
      <c r="A1014" s="83">
        <v>1</v>
      </c>
      <c r="B1014" s="32" t="s">
        <v>4</v>
      </c>
      <c r="C1014" s="79" t="s">
        <v>910</v>
      </c>
      <c r="D1014" s="126">
        <v>950</v>
      </c>
      <c r="E1014" s="32" t="s">
        <v>291</v>
      </c>
    </row>
    <row r="1015" spans="1:5" x14ac:dyDescent="0.25">
      <c r="A1015" s="83">
        <v>2</v>
      </c>
      <c r="B1015" s="32" t="s">
        <v>4</v>
      </c>
      <c r="C1015" s="79" t="s">
        <v>911</v>
      </c>
      <c r="D1015" s="126">
        <v>570</v>
      </c>
      <c r="E1015" s="32" t="s">
        <v>291</v>
      </c>
    </row>
    <row r="1016" spans="1:5" x14ac:dyDescent="0.25">
      <c r="A1016" s="83">
        <v>3</v>
      </c>
      <c r="B1016" s="32" t="s">
        <v>4</v>
      </c>
      <c r="C1016" s="79" t="s">
        <v>253</v>
      </c>
      <c r="D1016" s="126">
        <v>300</v>
      </c>
      <c r="E1016" s="32" t="s">
        <v>291</v>
      </c>
    </row>
    <row r="1017" spans="1:5" x14ac:dyDescent="0.25">
      <c r="A1017" s="83">
        <v>4</v>
      </c>
      <c r="B1017" s="32" t="s">
        <v>21</v>
      </c>
      <c r="C1017" s="79" t="s">
        <v>253</v>
      </c>
      <c r="D1017" s="126">
        <v>135</v>
      </c>
      <c r="E1017" s="32" t="s">
        <v>291</v>
      </c>
    </row>
    <row r="1018" spans="1:5" x14ac:dyDescent="0.25">
      <c r="A1018" s="83">
        <v>5</v>
      </c>
      <c r="B1018" s="32" t="s">
        <v>4</v>
      </c>
      <c r="C1018" s="79" t="s">
        <v>912</v>
      </c>
      <c r="D1018" s="126">
        <v>610</v>
      </c>
      <c r="E1018" s="32" t="s">
        <v>291</v>
      </c>
    </row>
    <row r="1019" spans="1:5" x14ac:dyDescent="0.25">
      <c r="A1019" s="83">
        <v>6</v>
      </c>
      <c r="B1019" s="32" t="s">
        <v>4</v>
      </c>
      <c r="C1019" s="79" t="s">
        <v>913</v>
      </c>
      <c r="D1019" s="126">
        <v>225</v>
      </c>
      <c r="E1019" s="32" t="s">
        <v>291</v>
      </c>
    </row>
    <row r="1020" spans="1:5" x14ac:dyDescent="0.25">
      <c r="A1020" s="83">
        <v>7</v>
      </c>
      <c r="B1020" s="32" t="s">
        <v>4</v>
      </c>
      <c r="C1020" s="79" t="s">
        <v>914</v>
      </c>
      <c r="D1020" s="126">
        <v>480</v>
      </c>
      <c r="E1020" s="32" t="s">
        <v>291</v>
      </c>
    </row>
    <row r="1021" spans="1:5" x14ac:dyDescent="0.25">
      <c r="A1021" s="83">
        <v>8</v>
      </c>
      <c r="B1021" s="32" t="s">
        <v>4</v>
      </c>
      <c r="C1021" s="79" t="s">
        <v>915</v>
      </c>
      <c r="D1021" s="126">
        <v>235</v>
      </c>
      <c r="E1021" s="32" t="s">
        <v>291</v>
      </c>
    </row>
    <row r="1022" spans="1:5" x14ac:dyDescent="0.25">
      <c r="A1022" s="83">
        <v>9</v>
      </c>
      <c r="B1022" s="32" t="s">
        <v>4</v>
      </c>
      <c r="C1022" s="79" t="s">
        <v>916</v>
      </c>
      <c r="D1022" s="126">
        <v>220</v>
      </c>
      <c r="E1022" s="32" t="s">
        <v>291</v>
      </c>
    </row>
    <row r="1023" spans="1:5" x14ac:dyDescent="0.25">
      <c r="A1023" s="83">
        <v>10</v>
      </c>
      <c r="B1023" s="32" t="s">
        <v>4</v>
      </c>
      <c r="C1023" s="79" t="s">
        <v>917</v>
      </c>
      <c r="D1023" s="126">
        <v>200</v>
      </c>
      <c r="E1023" s="32" t="s">
        <v>291</v>
      </c>
    </row>
    <row r="1024" spans="1:5" x14ac:dyDescent="0.25">
      <c r="A1024" s="83">
        <v>11</v>
      </c>
      <c r="B1024" s="32" t="s">
        <v>4</v>
      </c>
      <c r="C1024" s="79" t="s">
        <v>918</v>
      </c>
      <c r="D1024" s="126">
        <v>120</v>
      </c>
      <c r="E1024" s="32" t="s">
        <v>291</v>
      </c>
    </row>
    <row r="1025" spans="1:5" x14ac:dyDescent="0.25">
      <c r="A1025" s="83">
        <v>12</v>
      </c>
      <c r="B1025" s="32" t="s">
        <v>4</v>
      </c>
      <c r="C1025" s="79" t="s">
        <v>919</v>
      </c>
      <c r="D1025" s="126">
        <v>435</v>
      </c>
      <c r="E1025" s="32" t="s">
        <v>291</v>
      </c>
    </row>
    <row r="1026" spans="1:5" x14ac:dyDescent="0.25">
      <c r="A1026" s="83">
        <v>13</v>
      </c>
      <c r="B1026" s="32" t="s">
        <v>4</v>
      </c>
      <c r="C1026" s="79" t="s">
        <v>920</v>
      </c>
      <c r="D1026" s="126">
        <v>580</v>
      </c>
      <c r="E1026" s="32" t="s">
        <v>291</v>
      </c>
    </row>
    <row r="1027" spans="1:5" x14ac:dyDescent="0.25">
      <c r="A1027" s="83">
        <v>14</v>
      </c>
      <c r="B1027" s="32" t="s">
        <v>4</v>
      </c>
      <c r="C1027" s="69" t="s">
        <v>921</v>
      </c>
      <c r="D1027" s="126">
        <v>605</v>
      </c>
      <c r="E1027" s="32" t="s">
        <v>291</v>
      </c>
    </row>
    <row r="1028" spans="1:5" x14ac:dyDescent="0.25">
      <c r="A1028" s="83">
        <v>15</v>
      </c>
      <c r="B1028" s="32" t="s">
        <v>4</v>
      </c>
      <c r="C1028" s="69" t="s">
        <v>922</v>
      </c>
      <c r="D1028" s="126">
        <v>385</v>
      </c>
      <c r="E1028" s="32" t="s">
        <v>291</v>
      </c>
    </row>
    <row r="1029" spans="1:5" x14ac:dyDescent="0.25">
      <c r="A1029" s="83">
        <v>16</v>
      </c>
      <c r="B1029" s="32" t="s">
        <v>4</v>
      </c>
      <c r="C1029" s="69" t="s">
        <v>923</v>
      </c>
      <c r="D1029" s="126">
        <v>310</v>
      </c>
      <c r="E1029" s="32" t="s">
        <v>291</v>
      </c>
    </row>
    <row r="1030" spans="1:5" ht="15.75" thickBot="1" x14ac:dyDescent="0.3">
      <c r="A1030" s="83">
        <v>17</v>
      </c>
      <c r="B1030" s="32" t="s">
        <v>4</v>
      </c>
      <c r="C1030" s="69" t="s">
        <v>924</v>
      </c>
      <c r="D1030" s="126">
        <v>380</v>
      </c>
      <c r="E1030" s="32" t="s">
        <v>291</v>
      </c>
    </row>
    <row r="1031" spans="1:5" ht="15.75" thickBot="1" x14ac:dyDescent="0.3">
      <c r="A1031" s="153" t="s">
        <v>290</v>
      </c>
      <c r="B1031" s="151"/>
      <c r="C1031" s="151"/>
      <c r="D1031" s="127">
        <f>SUM(D1014:D1030)</f>
        <v>6740</v>
      </c>
      <c r="E1031" s="31"/>
    </row>
    <row r="1032" spans="1:5" x14ac:dyDescent="0.25">
      <c r="A1032" s="42"/>
      <c r="B1032" s="43"/>
      <c r="C1032" s="43"/>
      <c r="D1032" s="128"/>
      <c r="E1032" s="43"/>
    </row>
    <row r="1033" spans="1:5" x14ac:dyDescent="0.25">
      <c r="A1033" s="152" t="s">
        <v>944</v>
      </c>
      <c r="B1033" s="152"/>
      <c r="C1033" s="152"/>
      <c r="D1033" s="152"/>
      <c r="E1033" s="152"/>
    </row>
    <row r="1034" spans="1:5" x14ac:dyDescent="0.25">
      <c r="A1034" s="83">
        <v>1</v>
      </c>
      <c r="B1034" s="74" t="s">
        <v>876</v>
      </c>
      <c r="C1034" s="86" t="s">
        <v>925</v>
      </c>
      <c r="D1034" s="135">
        <v>5400</v>
      </c>
      <c r="E1034" s="32" t="s">
        <v>291</v>
      </c>
    </row>
    <row r="1035" spans="1:5" x14ac:dyDescent="0.25">
      <c r="A1035" s="83">
        <v>2</v>
      </c>
      <c r="B1035" s="74" t="s">
        <v>150</v>
      </c>
      <c r="C1035" s="86" t="s">
        <v>926</v>
      </c>
      <c r="D1035" s="135">
        <v>3300</v>
      </c>
      <c r="E1035" s="32" t="s">
        <v>291</v>
      </c>
    </row>
    <row r="1036" spans="1:5" x14ac:dyDescent="0.25">
      <c r="A1036" s="83">
        <v>3</v>
      </c>
      <c r="B1036" s="74" t="s">
        <v>150</v>
      </c>
      <c r="C1036" s="86" t="s">
        <v>927</v>
      </c>
      <c r="D1036" s="135">
        <v>3120</v>
      </c>
      <c r="E1036" s="32" t="s">
        <v>291</v>
      </c>
    </row>
    <row r="1037" spans="1:5" x14ac:dyDescent="0.25">
      <c r="A1037" s="83">
        <v>4</v>
      </c>
      <c r="B1037" s="74" t="s">
        <v>4</v>
      </c>
      <c r="C1037" s="86" t="s">
        <v>928</v>
      </c>
      <c r="D1037" s="135">
        <v>400</v>
      </c>
      <c r="E1037" s="74" t="s">
        <v>291</v>
      </c>
    </row>
    <row r="1038" spans="1:5" x14ac:dyDescent="0.25">
      <c r="A1038" s="83">
        <v>5</v>
      </c>
      <c r="B1038" s="74" t="s">
        <v>4</v>
      </c>
      <c r="C1038" s="86" t="s">
        <v>929</v>
      </c>
      <c r="D1038" s="135">
        <v>800</v>
      </c>
      <c r="E1038" s="74" t="s">
        <v>498</v>
      </c>
    </row>
    <row r="1039" spans="1:5" x14ac:dyDescent="0.25">
      <c r="A1039" s="83">
        <v>6</v>
      </c>
      <c r="B1039" s="74" t="s">
        <v>4</v>
      </c>
      <c r="C1039" s="86" t="s">
        <v>930</v>
      </c>
      <c r="D1039" s="135">
        <v>200</v>
      </c>
      <c r="E1039" s="74" t="s">
        <v>291</v>
      </c>
    </row>
    <row r="1040" spans="1:5" x14ac:dyDescent="0.25">
      <c r="A1040" s="83">
        <v>7</v>
      </c>
      <c r="B1040" s="74" t="s">
        <v>4</v>
      </c>
      <c r="C1040" s="86" t="s">
        <v>931</v>
      </c>
      <c r="D1040" s="135">
        <v>220</v>
      </c>
      <c r="E1040" s="74" t="s">
        <v>291</v>
      </c>
    </row>
    <row r="1041" spans="1:5" x14ac:dyDescent="0.25">
      <c r="A1041" s="83">
        <v>8</v>
      </c>
      <c r="B1041" s="74" t="s">
        <v>4</v>
      </c>
      <c r="C1041" s="86" t="s">
        <v>932</v>
      </c>
      <c r="D1041" s="135">
        <v>190</v>
      </c>
      <c r="E1041" s="74" t="s">
        <v>291</v>
      </c>
    </row>
    <row r="1042" spans="1:5" x14ac:dyDescent="0.25">
      <c r="A1042" s="83">
        <v>9</v>
      </c>
      <c r="B1042" s="74" t="s">
        <v>150</v>
      </c>
      <c r="C1042" s="86" t="s">
        <v>933</v>
      </c>
      <c r="D1042" s="135">
        <v>1270</v>
      </c>
      <c r="E1042" s="74" t="s">
        <v>291</v>
      </c>
    </row>
    <row r="1043" spans="1:5" x14ac:dyDescent="0.25">
      <c r="A1043" s="83">
        <v>10</v>
      </c>
      <c r="B1043" s="32" t="s">
        <v>150</v>
      </c>
      <c r="C1043" s="69" t="s">
        <v>934</v>
      </c>
      <c r="D1043" s="126">
        <v>3670</v>
      </c>
      <c r="E1043" s="74" t="s">
        <v>291</v>
      </c>
    </row>
    <row r="1044" spans="1:5" ht="15.75" thickBot="1" x14ac:dyDescent="0.3">
      <c r="A1044" s="56">
        <v>11</v>
      </c>
      <c r="B1044" s="1" t="s">
        <v>150</v>
      </c>
      <c r="C1044" s="102" t="s">
        <v>935</v>
      </c>
      <c r="D1044" s="125">
        <v>6320</v>
      </c>
      <c r="E1044" s="75" t="s">
        <v>291</v>
      </c>
    </row>
    <row r="1045" spans="1:5" ht="15.75" thickBot="1" x14ac:dyDescent="0.3">
      <c r="A1045" s="153" t="s">
        <v>290</v>
      </c>
      <c r="B1045" s="151"/>
      <c r="C1045" s="151"/>
      <c r="D1045" s="127">
        <f>SUM(D1034:D1044)</f>
        <v>24890</v>
      </c>
      <c r="E1045" s="31"/>
    </row>
    <row r="1046" spans="1:5" x14ac:dyDescent="0.25">
      <c r="A1046" s="42"/>
      <c r="B1046" s="43"/>
      <c r="C1046" s="43"/>
      <c r="D1046" s="128"/>
      <c r="E1046" s="43"/>
    </row>
    <row r="1047" spans="1:5" x14ac:dyDescent="0.25">
      <c r="A1047" s="152" t="s">
        <v>945</v>
      </c>
      <c r="B1047" s="152"/>
      <c r="C1047" s="152"/>
      <c r="D1047" s="152"/>
      <c r="E1047" s="152"/>
    </row>
    <row r="1048" spans="1:5" x14ac:dyDescent="0.25">
      <c r="A1048" s="56">
        <v>1</v>
      </c>
      <c r="B1048" s="103" t="s">
        <v>150</v>
      </c>
      <c r="C1048" s="87" t="s">
        <v>936</v>
      </c>
      <c r="D1048" s="136">
        <v>4160</v>
      </c>
      <c r="E1048" s="75" t="s">
        <v>291</v>
      </c>
    </row>
    <row r="1049" spans="1:5" x14ac:dyDescent="0.25">
      <c r="A1049" s="83">
        <v>2</v>
      </c>
      <c r="B1049" s="32" t="s">
        <v>4</v>
      </c>
      <c r="C1049" s="69" t="s">
        <v>937</v>
      </c>
      <c r="D1049" s="126">
        <v>250</v>
      </c>
      <c r="E1049" s="74" t="s">
        <v>291</v>
      </c>
    </row>
    <row r="1050" spans="1:5" x14ac:dyDescent="0.25">
      <c r="A1050" s="83">
        <v>3</v>
      </c>
      <c r="B1050" s="32" t="s">
        <v>7</v>
      </c>
      <c r="C1050" s="69" t="s">
        <v>938</v>
      </c>
      <c r="D1050" s="126">
        <v>503</v>
      </c>
      <c r="E1050" s="74" t="s">
        <v>291</v>
      </c>
    </row>
    <row r="1051" spans="1:5" x14ac:dyDescent="0.25">
      <c r="A1051" s="83">
        <v>4</v>
      </c>
      <c r="B1051" s="32" t="s">
        <v>2</v>
      </c>
      <c r="C1051" s="69" t="s">
        <v>939</v>
      </c>
      <c r="D1051" s="126">
        <v>350</v>
      </c>
      <c r="E1051" s="74" t="s">
        <v>291</v>
      </c>
    </row>
    <row r="1052" spans="1:5" ht="15.75" thickBot="1" x14ac:dyDescent="0.3">
      <c r="A1052" s="88">
        <v>5</v>
      </c>
      <c r="B1052" s="91" t="s">
        <v>7</v>
      </c>
      <c r="C1052" s="104" t="s">
        <v>940</v>
      </c>
      <c r="D1052" s="139">
        <v>1845</v>
      </c>
      <c r="E1052" s="89" t="s">
        <v>291</v>
      </c>
    </row>
    <row r="1053" spans="1:5" ht="15.75" thickBot="1" x14ac:dyDescent="0.3">
      <c r="A1053" s="153" t="s">
        <v>290</v>
      </c>
      <c r="B1053" s="151"/>
      <c r="C1053" s="151"/>
      <c r="D1053" s="127">
        <f>SUM(D1048:D1052)</f>
        <v>7108</v>
      </c>
      <c r="E1053" s="31"/>
    </row>
    <row r="1054" spans="1:5" x14ac:dyDescent="0.25">
      <c r="A1054" s="42"/>
      <c r="B1054" s="43"/>
      <c r="C1054" s="43"/>
      <c r="D1054" s="128"/>
      <c r="E1054" s="43"/>
    </row>
    <row r="1055" spans="1:5" x14ac:dyDescent="0.25">
      <c r="A1055" s="152" t="s">
        <v>960</v>
      </c>
      <c r="B1055" s="152"/>
      <c r="C1055" s="152"/>
      <c r="D1055" s="152"/>
      <c r="E1055" s="152"/>
    </row>
    <row r="1056" spans="1:5" x14ac:dyDescent="0.25">
      <c r="A1056" s="93">
        <v>1</v>
      </c>
      <c r="B1056" s="105" t="s">
        <v>150</v>
      </c>
      <c r="C1056" s="92" t="s">
        <v>946</v>
      </c>
      <c r="D1056" s="134">
        <v>5650</v>
      </c>
      <c r="E1056" s="65" t="s">
        <v>291</v>
      </c>
    </row>
    <row r="1057" spans="1:5" ht="15.75" thickBot="1" x14ac:dyDescent="0.3">
      <c r="A1057" s="68">
        <v>2</v>
      </c>
      <c r="B1057" s="105" t="s">
        <v>136</v>
      </c>
      <c r="C1057" s="92" t="s">
        <v>849</v>
      </c>
      <c r="D1057" s="134">
        <v>1650</v>
      </c>
      <c r="E1057" s="65" t="s">
        <v>291</v>
      </c>
    </row>
    <row r="1058" spans="1:5" ht="15.75" thickBot="1" x14ac:dyDescent="0.3">
      <c r="A1058" s="153" t="s">
        <v>290</v>
      </c>
      <c r="B1058" s="151"/>
      <c r="C1058" s="151"/>
      <c r="D1058" s="127">
        <f>SUM(D1056:D1057)</f>
        <v>7300</v>
      </c>
      <c r="E1058" s="31"/>
    </row>
    <row r="1059" spans="1:5" x14ac:dyDescent="0.25">
      <c r="A1059" s="42"/>
      <c r="B1059" s="43"/>
      <c r="C1059" s="43"/>
      <c r="D1059" s="128"/>
      <c r="E1059" s="43"/>
    </row>
    <row r="1060" spans="1:5" x14ac:dyDescent="0.25">
      <c r="A1060" s="152" t="s">
        <v>961</v>
      </c>
      <c r="B1060" s="152"/>
      <c r="C1060" s="152"/>
      <c r="D1060" s="152"/>
      <c r="E1060" s="152"/>
    </row>
    <row r="1061" spans="1:5" x14ac:dyDescent="0.25">
      <c r="A1061" s="68">
        <v>1</v>
      </c>
      <c r="B1061" s="106" t="s">
        <v>150</v>
      </c>
      <c r="C1061" s="107" t="s">
        <v>934</v>
      </c>
      <c r="D1061" s="132">
        <v>1250</v>
      </c>
      <c r="E1061" s="65" t="s">
        <v>291</v>
      </c>
    </row>
    <row r="1062" spans="1:5" x14ac:dyDescent="0.25">
      <c r="A1062" s="68">
        <v>2</v>
      </c>
      <c r="B1062" s="106" t="s">
        <v>2</v>
      </c>
      <c r="C1062" s="107" t="s">
        <v>947</v>
      </c>
      <c r="D1062" s="132">
        <v>140</v>
      </c>
      <c r="E1062" s="65" t="s">
        <v>291</v>
      </c>
    </row>
    <row r="1063" spans="1:5" x14ac:dyDescent="0.25">
      <c r="A1063" s="68">
        <v>3</v>
      </c>
      <c r="B1063" s="105" t="s">
        <v>4</v>
      </c>
      <c r="C1063" s="107" t="s">
        <v>948</v>
      </c>
      <c r="D1063" s="132">
        <v>380</v>
      </c>
      <c r="E1063" s="65" t="s">
        <v>291</v>
      </c>
    </row>
    <row r="1064" spans="1:5" x14ac:dyDescent="0.25">
      <c r="A1064" s="68">
        <v>4</v>
      </c>
      <c r="B1064" s="106" t="s">
        <v>21</v>
      </c>
      <c r="C1064" s="107" t="s">
        <v>949</v>
      </c>
      <c r="D1064" s="132">
        <v>495</v>
      </c>
      <c r="E1064" s="65" t="s">
        <v>291</v>
      </c>
    </row>
    <row r="1065" spans="1:5" x14ac:dyDescent="0.25">
      <c r="A1065" s="68">
        <v>5</v>
      </c>
      <c r="B1065" s="105" t="s">
        <v>4</v>
      </c>
      <c r="C1065" s="107" t="s">
        <v>950</v>
      </c>
      <c r="D1065" s="132">
        <v>595</v>
      </c>
      <c r="E1065" s="65" t="s">
        <v>291</v>
      </c>
    </row>
    <row r="1066" spans="1:5" x14ac:dyDescent="0.25">
      <c r="A1066" s="68">
        <v>6</v>
      </c>
      <c r="B1066" s="105" t="s">
        <v>4</v>
      </c>
      <c r="C1066" s="107" t="s">
        <v>951</v>
      </c>
      <c r="D1066" s="132">
        <v>150</v>
      </c>
      <c r="E1066" s="65" t="s">
        <v>291</v>
      </c>
    </row>
    <row r="1067" spans="1:5" x14ac:dyDescent="0.25">
      <c r="A1067" s="68">
        <v>7</v>
      </c>
      <c r="B1067" s="105" t="s">
        <v>4</v>
      </c>
      <c r="C1067" s="107" t="s">
        <v>952</v>
      </c>
      <c r="D1067" s="132">
        <v>315</v>
      </c>
      <c r="E1067" s="65" t="s">
        <v>291</v>
      </c>
    </row>
    <row r="1068" spans="1:5" x14ac:dyDescent="0.25">
      <c r="A1068" s="68">
        <v>8</v>
      </c>
      <c r="B1068" s="105" t="s">
        <v>4</v>
      </c>
      <c r="C1068" s="107" t="s">
        <v>953</v>
      </c>
      <c r="D1068" s="132">
        <v>490</v>
      </c>
      <c r="E1068" s="65" t="s">
        <v>291</v>
      </c>
    </row>
    <row r="1069" spans="1:5" x14ac:dyDescent="0.25">
      <c r="A1069" s="68">
        <v>9</v>
      </c>
      <c r="B1069" s="105" t="s">
        <v>4</v>
      </c>
      <c r="C1069" s="107" t="s">
        <v>954</v>
      </c>
      <c r="D1069" s="132">
        <v>240</v>
      </c>
      <c r="E1069" s="65" t="s">
        <v>291</v>
      </c>
    </row>
    <row r="1070" spans="1:5" x14ac:dyDescent="0.25">
      <c r="A1070" s="68">
        <v>10</v>
      </c>
      <c r="B1070" s="105" t="s">
        <v>4</v>
      </c>
      <c r="C1070" s="107" t="s">
        <v>636</v>
      </c>
      <c r="D1070" s="132">
        <v>125</v>
      </c>
      <c r="E1070" s="65" t="s">
        <v>291</v>
      </c>
    </row>
    <row r="1071" spans="1:5" x14ac:dyDescent="0.25">
      <c r="A1071" s="68">
        <v>11</v>
      </c>
      <c r="B1071" s="105" t="s">
        <v>4</v>
      </c>
      <c r="C1071" s="107" t="s">
        <v>955</v>
      </c>
      <c r="D1071" s="132">
        <v>4350</v>
      </c>
      <c r="E1071" s="65" t="s">
        <v>291</v>
      </c>
    </row>
    <row r="1072" spans="1:5" x14ac:dyDescent="0.25">
      <c r="A1072" s="68">
        <v>12</v>
      </c>
      <c r="B1072" s="105" t="s">
        <v>4</v>
      </c>
      <c r="C1072" s="107" t="s">
        <v>956</v>
      </c>
      <c r="D1072" s="132">
        <v>1260</v>
      </c>
      <c r="E1072" s="65" t="s">
        <v>291</v>
      </c>
    </row>
    <row r="1073" spans="1:5" x14ac:dyDescent="0.25">
      <c r="A1073" s="68">
        <v>13</v>
      </c>
      <c r="B1073" s="106" t="s">
        <v>4</v>
      </c>
      <c r="C1073" s="107" t="s">
        <v>957</v>
      </c>
      <c r="D1073" s="132">
        <v>610</v>
      </c>
      <c r="E1073" s="65" t="s">
        <v>291</v>
      </c>
    </row>
    <row r="1074" spans="1:5" x14ac:dyDescent="0.25">
      <c r="A1074" s="68">
        <v>14</v>
      </c>
      <c r="B1074" s="105" t="s">
        <v>4</v>
      </c>
      <c r="C1074" s="107" t="s">
        <v>958</v>
      </c>
      <c r="D1074" s="132">
        <v>510</v>
      </c>
      <c r="E1074" s="65" t="s">
        <v>291</v>
      </c>
    </row>
    <row r="1075" spans="1:5" x14ac:dyDescent="0.25">
      <c r="A1075" s="68">
        <v>15</v>
      </c>
      <c r="B1075" s="108" t="s">
        <v>4</v>
      </c>
      <c r="C1075" s="107" t="s">
        <v>959</v>
      </c>
      <c r="D1075" s="140">
        <v>731</v>
      </c>
      <c r="E1075" s="109" t="s">
        <v>291</v>
      </c>
    </row>
    <row r="1076" spans="1:5" ht="15.75" thickBot="1" x14ac:dyDescent="0.3">
      <c r="A1076" s="68">
        <v>16</v>
      </c>
      <c r="B1076" s="110" t="s">
        <v>136</v>
      </c>
      <c r="C1076" s="111" t="s">
        <v>849</v>
      </c>
      <c r="D1076" s="141">
        <v>8760</v>
      </c>
      <c r="E1076" s="110" t="s">
        <v>0</v>
      </c>
    </row>
    <row r="1077" spans="1:5" ht="15.75" thickBot="1" x14ac:dyDescent="0.3">
      <c r="A1077" s="153" t="s">
        <v>290</v>
      </c>
      <c r="B1077" s="151"/>
      <c r="C1077" s="151"/>
      <c r="D1077" s="127">
        <f>SUM(D1061:D1076)</f>
        <v>20401</v>
      </c>
      <c r="E1077" s="31"/>
    </row>
    <row r="1078" spans="1:5" x14ac:dyDescent="0.25">
      <c r="A1078" s="42"/>
      <c r="B1078" s="43"/>
      <c r="C1078" s="43"/>
      <c r="D1078" s="128"/>
      <c r="E1078" s="43"/>
    </row>
    <row r="1079" spans="1:5" x14ac:dyDescent="0.25">
      <c r="A1079" s="152" t="s">
        <v>985</v>
      </c>
      <c r="B1079" s="152"/>
      <c r="C1079" s="152"/>
      <c r="D1079" s="152"/>
      <c r="E1079" s="152"/>
    </row>
    <row r="1080" spans="1:5" x14ac:dyDescent="0.25">
      <c r="A1080" s="112">
        <v>1</v>
      </c>
      <c r="B1080" s="113" t="s">
        <v>150</v>
      </c>
      <c r="C1080" s="114" t="s">
        <v>962</v>
      </c>
      <c r="D1080" s="129">
        <v>9010</v>
      </c>
      <c r="E1080" s="115" t="s">
        <v>589</v>
      </c>
    </row>
    <row r="1081" spans="1:5" x14ac:dyDescent="0.25">
      <c r="A1081" s="112">
        <v>2</v>
      </c>
      <c r="B1081" s="113" t="s">
        <v>963</v>
      </c>
      <c r="C1081" s="114" t="s">
        <v>962</v>
      </c>
      <c r="D1081" s="129">
        <v>621</v>
      </c>
      <c r="E1081" s="115" t="s">
        <v>589</v>
      </c>
    </row>
    <row r="1082" spans="1:5" x14ac:dyDescent="0.25">
      <c r="A1082" s="112">
        <v>3</v>
      </c>
      <c r="B1082" s="113" t="s">
        <v>964</v>
      </c>
      <c r="C1082" s="114" t="s">
        <v>962</v>
      </c>
      <c r="D1082" s="129">
        <v>1380</v>
      </c>
      <c r="E1082" s="115" t="s">
        <v>589</v>
      </c>
    </row>
    <row r="1083" spans="1:5" x14ac:dyDescent="0.25">
      <c r="A1083" s="116">
        <v>4</v>
      </c>
      <c r="B1083" s="117" t="s">
        <v>150</v>
      </c>
      <c r="C1083" s="118" t="s">
        <v>965</v>
      </c>
      <c r="D1083" s="138">
        <v>2350</v>
      </c>
      <c r="E1083" s="119" t="s">
        <v>589</v>
      </c>
    </row>
    <row r="1084" spans="1:5" x14ac:dyDescent="0.25">
      <c r="A1084" s="116">
        <v>5</v>
      </c>
      <c r="B1084" s="117" t="s">
        <v>4</v>
      </c>
      <c r="C1084" s="118">
        <v>2</v>
      </c>
      <c r="D1084" s="138">
        <v>570</v>
      </c>
      <c r="E1084" s="119" t="s">
        <v>589</v>
      </c>
    </row>
    <row r="1085" spans="1:5" x14ac:dyDescent="0.25">
      <c r="A1085" s="116">
        <v>6</v>
      </c>
      <c r="B1085" s="117" t="s">
        <v>4</v>
      </c>
      <c r="C1085" s="118">
        <v>3</v>
      </c>
      <c r="D1085" s="138">
        <v>395</v>
      </c>
      <c r="E1085" s="119" t="s">
        <v>589</v>
      </c>
    </row>
    <row r="1086" spans="1:5" x14ac:dyDescent="0.25">
      <c r="A1086" s="116">
        <v>7</v>
      </c>
      <c r="B1086" s="117" t="s">
        <v>4</v>
      </c>
      <c r="C1086" s="118">
        <v>5</v>
      </c>
      <c r="D1086" s="138">
        <v>350</v>
      </c>
      <c r="E1086" s="119" t="s">
        <v>589</v>
      </c>
    </row>
    <row r="1087" spans="1:5" x14ac:dyDescent="0.25">
      <c r="A1087" s="116">
        <v>8</v>
      </c>
      <c r="B1087" s="117" t="s">
        <v>4</v>
      </c>
      <c r="C1087" s="118">
        <v>10</v>
      </c>
      <c r="D1087" s="138">
        <v>400</v>
      </c>
      <c r="E1087" s="119" t="s">
        <v>589</v>
      </c>
    </row>
    <row r="1088" spans="1:5" ht="15.75" thickBot="1" x14ac:dyDescent="0.3">
      <c r="A1088" s="116">
        <v>9</v>
      </c>
      <c r="B1088" s="117" t="s">
        <v>4</v>
      </c>
      <c r="C1088" s="118">
        <v>16</v>
      </c>
      <c r="D1088" s="138">
        <v>155</v>
      </c>
      <c r="E1088" s="119" t="s">
        <v>589</v>
      </c>
    </row>
    <row r="1089" spans="1:5" ht="15.75" thickBot="1" x14ac:dyDescent="0.3">
      <c r="A1089" s="153" t="s">
        <v>290</v>
      </c>
      <c r="B1089" s="151"/>
      <c r="C1089" s="151"/>
      <c r="D1089" s="127">
        <f>SUM(D1080:D1088)</f>
        <v>15231</v>
      </c>
      <c r="E1089" s="31"/>
    </row>
    <row r="1090" spans="1:5" x14ac:dyDescent="0.25">
      <c r="A1090" s="42"/>
      <c r="B1090" s="43"/>
      <c r="C1090" s="43"/>
      <c r="D1090" s="128"/>
      <c r="E1090" s="43"/>
    </row>
    <row r="1091" spans="1:5" x14ac:dyDescent="0.25">
      <c r="A1091" s="152" t="s">
        <v>986</v>
      </c>
      <c r="B1091" s="152"/>
      <c r="C1091" s="152"/>
      <c r="D1091" s="152"/>
      <c r="E1091" s="152"/>
    </row>
    <row r="1092" spans="1:5" ht="15.75" thickBot="1" x14ac:dyDescent="0.3">
      <c r="A1092" s="116">
        <v>1</v>
      </c>
      <c r="B1092" s="117" t="s">
        <v>150</v>
      </c>
      <c r="C1092" s="118" t="s">
        <v>966</v>
      </c>
      <c r="D1092" s="138">
        <v>4000</v>
      </c>
      <c r="E1092" s="119" t="s">
        <v>589</v>
      </c>
    </row>
    <row r="1093" spans="1:5" ht="15.75" thickBot="1" x14ac:dyDescent="0.3">
      <c r="A1093" s="153" t="s">
        <v>290</v>
      </c>
      <c r="B1093" s="151"/>
      <c r="C1093" s="151"/>
      <c r="D1093" s="127">
        <f>SUM(D1092)</f>
        <v>4000</v>
      </c>
      <c r="E1093" s="31"/>
    </row>
    <row r="1094" spans="1:5" x14ac:dyDescent="0.25">
      <c r="A1094" s="42"/>
      <c r="B1094" s="43"/>
      <c r="C1094" s="43"/>
      <c r="D1094" s="128"/>
      <c r="E1094" s="43"/>
    </row>
    <row r="1095" spans="1:5" x14ac:dyDescent="0.25">
      <c r="A1095" s="152" t="s">
        <v>987</v>
      </c>
      <c r="B1095" s="152"/>
      <c r="C1095" s="152"/>
      <c r="D1095" s="152"/>
      <c r="E1095" s="152"/>
    </row>
    <row r="1096" spans="1:5" ht="15.75" thickBot="1" x14ac:dyDescent="0.3">
      <c r="A1096" s="116">
        <v>1</v>
      </c>
      <c r="B1096" s="117" t="s">
        <v>150</v>
      </c>
      <c r="C1096" s="118" t="s">
        <v>967</v>
      </c>
      <c r="D1096" s="138">
        <v>2818</v>
      </c>
      <c r="E1096" s="119" t="s">
        <v>589</v>
      </c>
    </row>
    <row r="1097" spans="1:5" ht="15.75" thickBot="1" x14ac:dyDescent="0.3">
      <c r="A1097" s="153" t="s">
        <v>290</v>
      </c>
      <c r="B1097" s="151"/>
      <c r="C1097" s="151"/>
      <c r="D1097" s="127">
        <f>D1096</f>
        <v>2818</v>
      </c>
      <c r="E1097" s="31"/>
    </row>
    <row r="1098" spans="1:5" x14ac:dyDescent="0.25">
      <c r="A1098" s="42"/>
      <c r="B1098" s="43"/>
      <c r="C1098" s="43"/>
      <c r="D1098" s="128"/>
      <c r="E1098" s="43"/>
    </row>
    <row r="1099" spans="1:5" x14ac:dyDescent="0.25">
      <c r="A1099" s="152" t="s">
        <v>988</v>
      </c>
      <c r="B1099" s="152"/>
      <c r="C1099" s="152"/>
      <c r="D1099" s="152"/>
      <c r="E1099" s="152"/>
    </row>
    <row r="1100" spans="1:5" ht="15.75" thickBot="1" x14ac:dyDescent="0.3">
      <c r="A1100" s="116">
        <v>1</v>
      </c>
      <c r="B1100" s="117" t="s">
        <v>150</v>
      </c>
      <c r="C1100" s="118" t="s">
        <v>968</v>
      </c>
      <c r="D1100" s="138">
        <v>6813</v>
      </c>
      <c r="E1100" s="119" t="s">
        <v>589</v>
      </c>
    </row>
    <row r="1101" spans="1:5" ht="15.75" thickBot="1" x14ac:dyDescent="0.3">
      <c r="A1101" s="153" t="s">
        <v>290</v>
      </c>
      <c r="B1101" s="151"/>
      <c r="C1101" s="151"/>
      <c r="D1101" s="127">
        <f>D1100</f>
        <v>6813</v>
      </c>
      <c r="E1101" s="31"/>
    </row>
    <row r="1102" spans="1:5" x14ac:dyDescent="0.25">
      <c r="A1102" s="42"/>
      <c r="B1102" s="43"/>
      <c r="C1102" s="43"/>
      <c r="D1102" s="128"/>
      <c r="E1102" s="43"/>
    </row>
    <row r="1103" spans="1:5" x14ac:dyDescent="0.25">
      <c r="A1103" s="152" t="s">
        <v>989</v>
      </c>
      <c r="B1103" s="152"/>
      <c r="C1103" s="152"/>
      <c r="D1103" s="152"/>
      <c r="E1103" s="152"/>
    </row>
    <row r="1104" spans="1:5" x14ac:dyDescent="0.25">
      <c r="A1104" s="116">
        <v>1</v>
      </c>
      <c r="B1104" s="117" t="s">
        <v>150</v>
      </c>
      <c r="C1104" s="118" t="s">
        <v>969</v>
      </c>
      <c r="D1104" s="138">
        <v>3500</v>
      </c>
      <c r="E1104" s="119" t="s">
        <v>589</v>
      </c>
    </row>
    <row r="1105" spans="1:5" x14ac:dyDescent="0.25">
      <c r="A1105" s="116">
        <v>2</v>
      </c>
      <c r="B1105" s="117" t="s">
        <v>150</v>
      </c>
      <c r="C1105" s="118" t="s">
        <v>970</v>
      </c>
      <c r="D1105" s="138">
        <v>3870</v>
      </c>
      <c r="E1105" s="119" t="s">
        <v>589</v>
      </c>
    </row>
    <row r="1106" spans="1:5" x14ac:dyDescent="0.25">
      <c r="A1106" s="116">
        <v>3</v>
      </c>
      <c r="B1106" s="117" t="s">
        <v>150</v>
      </c>
      <c r="C1106" s="118" t="s">
        <v>971</v>
      </c>
      <c r="D1106" s="138">
        <v>1100</v>
      </c>
      <c r="E1106" s="119" t="s">
        <v>589</v>
      </c>
    </row>
    <row r="1107" spans="1:5" x14ac:dyDescent="0.25">
      <c r="A1107" s="112">
        <v>4</v>
      </c>
      <c r="B1107" s="113" t="s">
        <v>150</v>
      </c>
      <c r="C1107" s="114" t="s">
        <v>972</v>
      </c>
      <c r="D1107" s="129">
        <v>3500</v>
      </c>
      <c r="E1107" s="115" t="s">
        <v>589</v>
      </c>
    </row>
    <row r="1108" spans="1:5" x14ac:dyDescent="0.25">
      <c r="A1108" s="116">
        <v>5</v>
      </c>
      <c r="B1108" s="117" t="s">
        <v>4</v>
      </c>
      <c r="C1108" s="118" t="s">
        <v>973</v>
      </c>
      <c r="D1108" s="138">
        <v>150</v>
      </c>
      <c r="E1108" s="119" t="s">
        <v>589</v>
      </c>
    </row>
    <row r="1109" spans="1:5" ht="15.75" thickBot="1" x14ac:dyDescent="0.3">
      <c r="A1109" s="96">
        <v>6</v>
      </c>
      <c r="B1109" s="74" t="s">
        <v>4</v>
      </c>
      <c r="C1109" s="86" t="s">
        <v>974</v>
      </c>
      <c r="D1109" s="126">
        <v>200</v>
      </c>
      <c r="E1109" s="74" t="s">
        <v>589</v>
      </c>
    </row>
    <row r="1110" spans="1:5" ht="15.75" thickBot="1" x14ac:dyDescent="0.3">
      <c r="A1110" s="153" t="s">
        <v>290</v>
      </c>
      <c r="B1110" s="151"/>
      <c r="C1110" s="151"/>
      <c r="D1110" s="127">
        <f>SUM(D1104:D1109)</f>
        <v>12320</v>
      </c>
      <c r="E1110" s="31"/>
    </row>
    <row r="1111" spans="1:5" x14ac:dyDescent="0.25">
      <c r="A1111" s="42"/>
      <c r="B1111" s="43"/>
      <c r="C1111" s="43"/>
      <c r="D1111" s="128"/>
      <c r="E1111" s="43"/>
    </row>
    <row r="1112" spans="1:5" x14ac:dyDescent="0.25">
      <c r="A1112" s="152" t="s">
        <v>990</v>
      </c>
      <c r="B1112" s="152"/>
      <c r="C1112" s="152"/>
      <c r="D1112" s="152"/>
      <c r="E1112" s="152"/>
    </row>
    <row r="1113" spans="1:5" x14ac:dyDescent="0.25">
      <c r="A1113" s="116">
        <v>1</v>
      </c>
      <c r="B1113" s="117" t="s">
        <v>150</v>
      </c>
      <c r="C1113" s="118" t="s">
        <v>975</v>
      </c>
      <c r="D1113" s="138">
        <v>7245</v>
      </c>
      <c r="E1113" s="119" t="s">
        <v>589</v>
      </c>
    </row>
    <row r="1114" spans="1:5" x14ac:dyDescent="0.25">
      <c r="A1114" s="116">
        <v>2</v>
      </c>
      <c r="B1114" s="117" t="s">
        <v>150</v>
      </c>
      <c r="C1114" s="118" t="s">
        <v>976</v>
      </c>
      <c r="D1114" s="138">
        <v>2500</v>
      </c>
      <c r="E1114" s="119" t="s">
        <v>589</v>
      </c>
    </row>
    <row r="1115" spans="1:5" ht="15.75" thickBot="1" x14ac:dyDescent="0.3">
      <c r="A1115" s="116">
        <v>3</v>
      </c>
      <c r="B1115" s="74" t="s">
        <v>150</v>
      </c>
      <c r="C1115" s="86" t="s">
        <v>977</v>
      </c>
      <c r="D1115" s="126">
        <v>6815</v>
      </c>
      <c r="E1115" s="119" t="s">
        <v>589</v>
      </c>
    </row>
    <row r="1116" spans="1:5" ht="15.75" thickBot="1" x14ac:dyDescent="0.3">
      <c r="A1116" s="153" t="s">
        <v>290</v>
      </c>
      <c r="B1116" s="151"/>
      <c r="C1116" s="151"/>
      <c r="D1116" s="127">
        <f>SUM(D1113:D1115)</f>
        <v>16560</v>
      </c>
      <c r="E1116" s="31"/>
    </row>
    <row r="1117" spans="1:5" x14ac:dyDescent="0.25">
      <c r="A1117" s="42"/>
      <c r="B1117" s="43"/>
      <c r="C1117" s="43"/>
      <c r="D1117" s="128"/>
      <c r="E1117" s="43"/>
    </row>
    <row r="1118" spans="1:5" x14ac:dyDescent="0.25">
      <c r="A1118" s="152" t="s">
        <v>991</v>
      </c>
      <c r="B1118" s="152"/>
      <c r="C1118" s="152"/>
      <c r="D1118" s="152"/>
      <c r="E1118" s="152"/>
    </row>
    <row r="1119" spans="1:5" x14ac:dyDescent="0.25">
      <c r="A1119" s="116">
        <v>1</v>
      </c>
      <c r="B1119" s="117" t="s">
        <v>826</v>
      </c>
      <c r="C1119" s="118" t="s">
        <v>978</v>
      </c>
      <c r="D1119" s="138">
        <v>4520</v>
      </c>
      <c r="E1119" s="119" t="s">
        <v>589</v>
      </c>
    </row>
    <row r="1120" spans="1:5" x14ac:dyDescent="0.25">
      <c r="A1120" s="116">
        <v>2</v>
      </c>
      <c r="B1120" s="117" t="s">
        <v>150</v>
      </c>
      <c r="C1120" s="118" t="s">
        <v>979</v>
      </c>
      <c r="D1120" s="138">
        <v>2618</v>
      </c>
      <c r="E1120" s="119" t="s">
        <v>589</v>
      </c>
    </row>
    <row r="1121" spans="1:5" x14ac:dyDescent="0.25">
      <c r="A1121" s="116">
        <v>3</v>
      </c>
      <c r="B1121" s="117" t="s">
        <v>826</v>
      </c>
      <c r="C1121" s="118" t="s">
        <v>980</v>
      </c>
      <c r="D1121" s="138">
        <v>1100</v>
      </c>
      <c r="E1121" s="119" t="s">
        <v>589</v>
      </c>
    </row>
    <row r="1122" spans="1:5" x14ac:dyDescent="0.25">
      <c r="A1122" s="116">
        <v>4</v>
      </c>
      <c r="B1122" s="117" t="s">
        <v>826</v>
      </c>
      <c r="C1122" s="118" t="s">
        <v>981</v>
      </c>
      <c r="D1122" s="138">
        <v>4950</v>
      </c>
      <c r="E1122" s="119" t="s">
        <v>589</v>
      </c>
    </row>
    <row r="1123" spans="1:5" x14ac:dyDescent="0.25">
      <c r="A1123" s="116">
        <v>5</v>
      </c>
      <c r="B1123" s="120" t="s">
        <v>826</v>
      </c>
      <c r="C1123" s="121" t="s">
        <v>982</v>
      </c>
      <c r="D1123" s="138">
        <v>1700</v>
      </c>
      <c r="E1123" s="119" t="s">
        <v>589</v>
      </c>
    </row>
    <row r="1124" spans="1:5" x14ac:dyDescent="0.25">
      <c r="A1124" s="116">
        <v>6</v>
      </c>
      <c r="B1124" s="122" t="s">
        <v>826</v>
      </c>
      <c r="C1124" s="79" t="s">
        <v>983</v>
      </c>
      <c r="D1124" s="126">
        <v>2840</v>
      </c>
      <c r="E1124" s="119" t="s">
        <v>589</v>
      </c>
    </row>
    <row r="1125" spans="1:5" x14ac:dyDescent="0.25">
      <c r="A1125" s="96">
        <v>7</v>
      </c>
      <c r="B1125" s="122" t="s">
        <v>826</v>
      </c>
      <c r="C1125" s="79" t="s">
        <v>984</v>
      </c>
      <c r="D1125" s="126">
        <v>2800</v>
      </c>
      <c r="E1125" s="74" t="s">
        <v>589</v>
      </c>
    </row>
    <row r="1126" spans="1:5" ht="15.75" thickBot="1" x14ac:dyDescent="0.3">
      <c r="A1126" s="116">
        <v>8</v>
      </c>
      <c r="B1126" s="122" t="s">
        <v>826</v>
      </c>
      <c r="C1126" s="79" t="s">
        <v>972</v>
      </c>
      <c r="D1126" s="126">
        <v>3503</v>
      </c>
      <c r="E1126" s="119" t="s">
        <v>589</v>
      </c>
    </row>
    <row r="1127" spans="1:5" ht="15.75" thickBot="1" x14ac:dyDescent="0.3">
      <c r="A1127" s="153" t="s">
        <v>290</v>
      </c>
      <c r="B1127" s="151"/>
      <c r="C1127" s="151"/>
      <c r="D1127" s="127">
        <f>SUM(D1119:D1126)</f>
        <v>24031</v>
      </c>
      <c r="E1127" s="31"/>
    </row>
    <row r="1128" spans="1:5" x14ac:dyDescent="0.25">
      <c r="A1128" s="42"/>
      <c r="B1128" s="43"/>
      <c r="C1128" s="43"/>
      <c r="D1128" s="128"/>
      <c r="E1128" s="43"/>
    </row>
  </sheetData>
  <mergeCells count="98">
    <mergeCell ref="A1112:E1112"/>
    <mergeCell ref="A1116:C1116"/>
    <mergeCell ref="A1118:E1118"/>
    <mergeCell ref="A1127:C1127"/>
    <mergeCell ref="A1095:E1095"/>
    <mergeCell ref="A1097:C1097"/>
    <mergeCell ref="A1099:E1099"/>
    <mergeCell ref="A1101:C1101"/>
    <mergeCell ref="A1103:E1103"/>
    <mergeCell ref="A1110:C1110"/>
    <mergeCell ref="A1093:C1093"/>
    <mergeCell ref="A1033:E1033"/>
    <mergeCell ref="A1045:C1045"/>
    <mergeCell ref="A1047:E1047"/>
    <mergeCell ref="A1053:C1053"/>
    <mergeCell ref="A1055:E1055"/>
    <mergeCell ref="A1058:C1058"/>
    <mergeCell ref="A1060:E1060"/>
    <mergeCell ref="A1077:C1077"/>
    <mergeCell ref="A1079:E1079"/>
    <mergeCell ref="A1089:C1089"/>
    <mergeCell ref="A1091:E1091"/>
    <mergeCell ref="A1031:C1031"/>
    <mergeCell ref="A906:E906"/>
    <mergeCell ref="A916:C916"/>
    <mergeCell ref="A918:E918"/>
    <mergeCell ref="A933:C933"/>
    <mergeCell ref="A935:E935"/>
    <mergeCell ref="A961:C961"/>
    <mergeCell ref="A963:E963"/>
    <mergeCell ref="A993:C993"/>
    <mergeCell ref="A995:E995"/>
    <mergeCell ref="A1011:C1011"/>
    <mergeCell ref="A1013:E1013"/>
    <mergeCell ref="A904:C904"/>
    <mergeCell ref="A722:E722"/>
    <mergeCell ref="A740:C740"/>
    <mergeCell ref="A742:E742"/>
    <mergeCell ref="A787:C787"/>
    <mergeCell ref="A789:E789"/>
    <mergeCell ref="A819:C819"/>
    <mergeCell ref="A821:E821"/>
    <mergeCell ref="A847:C847"/>
    <mergeCell ref="A849:E849"/>
    <mergeCell ref="A896:C896"/>
    <mergeCell ref="A898:E898"/>
    <mergeCell ref="A720:C720"/>
    <mergeCell ref="A544:E544"/>
    <mergeCell ref="A573:C573"/>
    <mergeCell ref="A575:E575"/>
    <mergeCell ref="A600:C600"/>
    <mergeCell ref="A602:E602"/>
    <mergeCell ref="A629:C629"/>
    <mergeCell ref="A631:E631"/>
    <mergeCell ref="A656:C656"/>
    <mergeCell ref="A658:E658"/>
    <mergeCell ref="A685:C685"/>
    <mergeCell ref="A687:E687"/>
    <mergeCell ref="A542:C542"/>
    <mergeCell ref="A435:E435"/>
    <mergeCell ref="A464:C464"/>
    <mergeCell ref="A466:E466"/>
    <mergeCell ref="A473:C473"/>
    <mergeCell ref="A475:E475"/>
    <mergeCell ref="A513:C513"/>
    <mergeCell ref="A515:E515"/>
    <mergeCell ref="A520:C520"/>
    <mergeCell ref="A522:E522"/>
    <mergeCell ref="A531:C531"/>
    <mergeCell ref="A533:E533"/>
    <mergeCell ref="A433:C433"/>
    <mergeCell ref="A256:E256"/>
    <mergeCell ref="A291:C291"/>
    <mergeCell ref="A293:E293"/>
    <mergeCell ref="A349:C349"/>
    <mergeCell ref="A351:E351"/>
    <mergeCell ref="A362:C362"/>
    <mergeCell ref="A364:E364"/>
    <mergeCell ref="A385:C385"/>
    <mergeCell ref="A387:E387"/>
    <mergeCell ref="A411:C411"/>
    <mergeCell ref="A413:E413"/>
    <mergeCell ref="A254:C254"/>
    <mergeCell ref="A163:E163"/>
    <mergeCell ref="A174:C174"/>
    <mergeCell ref="A176:E176"/>
    <mergeCell ref="A193:C193"/>
    <mergeCell ref="A195:E195"/>
    <mergeCell ref="A206:C206"/>
    <mergeCell ref="A208:E208"/>
    <mergeCell ref="A238:C238"/>
    <mergeCell ref="A240:E240"/>
    <mergeCell ref="A161:C161"/>
    <mergeCell ref="A74:C74"/>
    <mergeCell ref="A1:E1"/>
    <mergeCell ref="A76:E76"/>
    <mergeCell ref="A132:C132"/>
    <mergeCell ref="A134:E13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opLeftCell="C1" zoomScale="70" zoomScaleNormal="70" workbookViewId="0">
      <pane ySplit="1" topLeftCell="A2" activePane="bottomLeft" state="frozen"/>
      <selection pane="bottomLeft" activeCell="J3" sqref="J3"/>
    </sheetView>
  </sheetViews>
  <sheetFormatPr defaultRowHeight="12.75" x14ac:dyDescent="0.2"/>
  <cols>
    <col min="1" max="1" width="6.42578125" style="6" customWidth="1"/>
    <col min="2" max="2" width="9.140625" style="6"/>
    <col min="3" max="3" width="49.140625" style="6" customWidth="1"/>
    <col min="4" max="4" width="9.28515625" style="6" bestFit="1" customWidth="1"/>
    <col min="5" max="5" width="13.85546875" style="22" customWidth="1"/>
    <col min="6" max="6" width="29.7109375" style="22" customWidth="1"/>
    <col min="7" max="7" width="22.5703125" style="6" customWidth="1"/>
    <col min="8" max="16384" width="9.140625" style="6"/>
  </cols>
  <sheetData>
    <row r="1" spans="1:7" x14ac:dyDescent="0.2">
      <c r="A1" s="4" t="s">
        <v>67</v>
      </c>
      <c r="B1" s="5" t="s">
        <v>68</v>
      </c>
      <c r="C1" s="5" t="s">
        <v>69</v>
      </c>
      <c r="D1" s="5" t="s">
        <v>70</v>
      </c>
      <c r="E1" s="5" t="s">
        <v>71</v>
      </c>
      <c r="F1" s="5" t="s">
        <v>289</v>
      </c>
      <c r="G1" s="5" t="s">
        <v>72</v>
      </c>
    </row>
    <row r="2" spans="1:7" ht="12.75" customHeight="1" x14ac:dyDescent="0.2">
      <c r="A2" s="7">
        <v>1</v>
      </c>
      <c r="B2" s="8" t="s">
        <v>2</v>
      </c>
      <c r="C2" s="9" t="s">
        <v>3</v>
      </c>
      <c r="D2" s="8">
        <v>330</v>
      </c>
      <c r="E2" s="8" t="s">
        <v>0</v>
      </c>
      <c r="F2" s="8" t="s">
        <v>286</v>
      </c>
      <c r="G2" s="8" t="s">
        <v>1</v>
      </c>
    </row>
    <row r="3" spans="1:7" x14ac:dyDescent="0.2">
      <c r="A3" s="7">
        <v>2</v>
      </c>
      <c r="B3" s="8" t="s">
        <v>4</v>
      </c>
      <c r="C3" s="9" t="s">
        <v>5</v>
      </c>
      <c r="D3" s="8">
        <v>210</v>
      </c>
      <c r="E3" s="8" t="s">
        <v>6</v>
      </c>
      <c r="F3" s="8" t="s">
        <v>286</v>
      </c>
      <c r="G3" s="8" t="s">
        <v>1</v>
      </c>
    </row>
    <row r="4" spans="1:7" x14ac:dyDescent="0.2">
      <c r="A4" s="7">
        <v>3</v>
      </c>
      <c r="B4" s="8" t="s">
        <v>7</v>
      </c>
      <c r="C4" s="9" t="s">
        <v>8</v>
      </c>
      <c r="D4" s="8">
        <v>328</v>
      </c>
      <c r="E4" s="8" t="s">
        <v>0</v>
      </c>
      <c r="F4" s="8" t="s">
        <v>285</v>
      </c>
      <c r="G4" s="8" t="s">
        <v>1</v>
      </c>
    </row>
    <row r="5" spans="1:7" x14ac:dyDescent="0.2">
      <c r="A5" s="7">
        <v>4</v>
      </c>
      <c r="B5" s="8" t="s">
        <v>7</v>
      </c>
      <c r="C5" s="11" t="s">
        <v>9</v>
      </c>
      <c r="D5" s="8">
        <v>310</v>
      </c>
      <c r="E5" s="8" t="s">
        <v>0</v>
      </c>
      <c r="F5" s="8" t="s">
        <v>285</v>
      </c>
      <c r="G5" s="8" t="s">
        <v>1</v>
      </c>
    </row>
    <row r="6" spans="1:7" x14ac:dyDescent="0.2">
      <c r="A6" s="7">
        <v>5</v>
      </c>
      <c r="B6" s="8" t="s">
        <v>7</v>
      </c>
      <c r="C6" s="11" t="s">
        <v>10</v>
      </c>
      <c r="D6" s="8">
        <v>965</v>
      </c>
      <c r="E6" s="8" t="s">
        <v>0</v>
      </c>
      <c r="F6" s="8" t="s">
        <v>285</v>
      </c>
      <c r="G6" s="8" t="s">
        <v>1</v>
      </c>
    </row>
    <row r="7" spans="1:7" x14ac:dyDescent="0.2">
      <c r="A7" s="7">
        <v>6</v>
      </c>
      <c r="B7" s="8" t="s">
        <v>4</v>
      </c>
      <c r="C7" s="9" t="s">
        <v>11</v>
      </c>
      <c r="D7" s="8">
        <v>220</v>
      </c>
      <c r="E7" s="8" t="s">
        <v>0</v>
      </c>
      <c r="F7" s="8" t="s">
        <v>286</v>
      </c>
      <c r="G7" s="8" t="s">
        <v>1</v>
      </c>
    </row>
    <row r="8" spans="1:7" x14ac:dyDescent="0.2">
      <c r="A8" s="7">
        <v>7</v>
      </c>
      <c r="B8" s="8" t="s">
        <v>12</v>
      </c>
      <c r="C8" s="11" t="s">
        <v>13</v>
      </c>
      <c r="D8" s="8">
        <v>60</v>
      </c>
      <c r="E8" s="8" t="s">
        <v>0</v>
      </c>
      <c r="F8" s="8" t="s">
        <v>286</v>
      </c>
      <c r="G8" s="8" t="s">
        <v>1</v>
      </c>
    </row>
    <row r="9" spans="1:7" x14ac:dyDescent="0.2">
      <c r="A9" s="7">
        <v>8</v>
      </c>
      <c r="B9" s="8" t="s">
        <v>4</v>
      </c>
      <c r="C9" s="11" t="s">
        <v>14</v>
      </c>
      <c r="D9" s="8">
        <v>530</v>
      </c>
      <c r="E9" s="8" t="s">
        <v>0</v>
      </c>
      <c r="F9" s="13" t="s">
        <v>286</v>
      </c>
      <c r="G9" s="8" t="s">
        <v>1</v>
      </c>
    </row>
    <row r="10" spans="1:7" x14ac:dyDescent="0.2">
      <c r="A10" s="7">
        <v>9</v>
      </c>
      <c r="B10" s="8" t="s">
        <v>12</v>
      </c>
      <c r="C10" s="11" t="s">
        <v>15</v>
      </c>
      <c r="D10" s="8">
        <v>35</v>
      </c>
      <c r="E10" s="8" t="s">
        <v>0</v>
      </c>
      <c r="F10" s="8" t="s">
        <v>286</v>
      </c>
      <c r="G10" s="8" t="s">
        <v>1</v>
      </c>
    </row>
    <row r="11" spans="1:7" x14ac:dyDescent="0.2">
      <c r="A11" s="7">
        <v>10</v>
      </c>
      <c r="B11" s="8" t="s">
        <v>4</v>
      </c>
      <c r="C11" s="11" t="s">
        <v>16</v>
      </c>
      <c r="D11" s="8">
        <v>160</v>
      </c>
      <c r="E11" s="8" t="s">
        <v>0</v>
      </c>
      <c r="F11" s="13" t="s">
        <v>286</v>
      </c>
      <c r="G11" s="8" t="s">
        <v>1</v>
      </c>
    </row>
    <row r="12" spans="1:7" x14ac:dyDescent="0.2">
      <c r="A12" s="7">
        <v>11</v>
      </c>
      <c r="B12" s="8" t="s">
        <v>4</v>
      </c>
      <c r="C12" s="11" t="s">
        <v>17</v>
      </c>
      <c r="D12" s="8">
        <v>140</v>
      </c>
      <c r="E12" s="8" t="s">
        <v>0</v>
      </c>
      <c r="F12" s="13" t="s">
        <v>286</v>
      </c>
      <c r="G12" s="8" t="s">
        <v>1</v>
      </c>
    </row>
    <row r="13" spans="1:7" x14ac:dyDescent="0.2">
      <c r="A13" s="7">
        <v>12</v>
      </c>
      <c r="B13" s="8" t="s">
        <v>7</v>
      </c>
      <c r="C13" s="11" t="s">
        <v>18</v>
      </c>
      <c r="D13" s="8">
        <v>860</v>
      </c>
      <c r="E13" s="8" t="s">
        <v>0</v>
      </c>
      <c r="F13" s="8" t="s">
        <v>285</v>
      </c>
      <c r="G13" s="8" t="s">
        <v>1</v>
      </c>
    </row>
    <row r="14" spans="1:7" x14ac:dyDescent="0.2">
      <c r="A14" s="7">
        <v>13</v>
      </c>
      <c r="B14" s="8" t="s">
        <v>4</v>
      </c>
      <c r="C14" s="11" t="s">
        <v>19</v>
      </c>
      <c r="D14" s="8">
        <v>85</v>
      </c>
      <c r="E14" s="8" t="s">
        <v>0</v>
      </c>
      <c r="F14" s="8" t="s">
        <v>286</v>
      </c>
      <c r="G14" s="8" t="s">
        <v>1</v>
      </c>
    </row>
    <row r="15" spans="1:7" x14ac:dyDescent="0.2">
      <c r="A15" s="7">
        <v>14</v>
      </c>
      <c r="B15" s="8" t="s">
        <v>7</v>
      </c>
      <c r="C15" s="11" t="s">
        <v>20</v>
      </c>
      <c r="D15" s="8">
        <v>540</v>
      </c>
      <c r="E15" s="8" t="s">
        <v>0</v>
      </c>
      <c r="F15" s="8" t="s">
        <v>285</v>
      </c>
      <c r="G15" s="8" t="s">
        <v>1</v>
      </c>
    </row>
    <row r="16" spans="1:7" x14ac:dyDescent="0.2">
      <c r="A16" s="7">
        <v>15</v>
      </c>
      <c r="B16" s="8" t="s">
        <v>21</v>
      </c>
      <c r="C16" s="11" t="s">
        <v>22</v>
      </c>
      <c r="D16" s="8">
        <v>40</v>
      </c>
      <c r="E16" s="8" t="s">
        <v>0</v>
      </c>
      <c r="F16" s="8" t="s">
        <v>286</v>
      </c>
      <c r="G16" s="8" t="s">
        <v>1</v>
      </c>
    </row>
    <row r="17" spans="1:7" x14ac:dyDescent="0.2">
      <c r="A17" s="7">
        <v>16</v>
      </c>
      <c r="B17" s="8" t="s">
        <v>4</v>
      </c>
      <c r="C17" s="11" t="s">
        <v>23</v>
      </c>
      <c r="D17" s="8">
        <v>360</v>
      </c>
      <c r="E17" s="8" t="s">
        <v>0</v>
      </c>
      <c r="F17" s="8" t="s">
        <v>286</v>
      </c>
      <c r="G17" s="8" t="s">
        <v>1</v>
      </c>
    </row>
    <row r="18" spans="1:7" x14ac:dyDescent="0.2">
      <c r="A18" s="7">
        <v>17</v>
      </c>
      <c r="B18" s="8" t="s">
        <v>4</v>
      </c>
      <c r="C18" s="11" t="s">
        <v>24</v>
      </c>
      <c r="D18" s="8">
        <v>60</v>
      </c>
      <c r="E18" s="8" t="s">
        <v>6</v>
      </c>
      <c r="F18" s="8" t="s">
        <v>286</v>
      </c>
      <c r="G18" s="8" t="s">
        <v>1</v>
      </c>
    </row>
    <row r="19" spans="1:7" x14ac:dyDescent="0.2">
      <c r="A19" s="7">
        <v>18</v>
      </c>
      <c r="B19" s="8" t="s">
        <v>2</v>
      </c>
      <c r="C19" s="11" t="s">
        <v>25</v>
      </c>
      <c r="D19" s="8">
        <v>370</v>
      </c>
      <c r="E19" s="8" t="s">
        <v>0</v>
      </c>
      <c r="F19" s="8" t="s">
        <v>286</v>
      </c>
      <c r="G19" s="8" t="s">
        <v>1</v>
      </c>
    </row>
    <row r="20" spans="1:7" x14ac:dyDescent="0.2">
      <c r="A20" s="7">
        <v>19</v>
      </c>
      <c r="B20" s="8" t="s">
        <v>4</v>
      </c>
      <c r="C20" s="11" t="s">
        <v>26</v>
      </c>
      <c r="D20" s="8">
        <v>135</v>
      </c>
      <c r="E20" s="8" t="s">
        <v>0</v>
      </c>
      <c r="F20" s="8" t="s">
        <v>286</v>
      </c>
      <c r="G20" s="8" t="s">
        <v>1</v>
      </c>
    </row>
    <row r="21" spans="1:7" x14ac:dyDescent="0.2">
      <c r="A21" s="7">
        <v>20</v>
      </c>
      <c r="B21" s="8" t="s">
        <v>4</v>
      </c>
      <c r="C21" s="9" t="s">
        <v>27</v>
      </c>
      <c r="D21" s="8">
        <v>205</v>
      </c>
      <c r="E21" s="8" t="s">
        <v>0</v>
      </c>
      <c r="F21" s="8" t="s">
        <v>286</v>
      </c>
      <c r="G21" s="8" t="s">
        <v>1</v>
      </c>
    </row>
    <row r="22" spans="1:7" x14ac:dyDescent="0.2">
      <c r="A22" s="7">
        <v>21</v>
      </c>
      <c r="B22" s="8" t="s">
        <v>4</v>
      </c>
      <c r="C22" s="11" t="s">
        <v>28</v>
      </c>
      <c r="D22" s="8">
        <v>170</v>
      </c>
      <c r="E22" s="8" t="s">
        <v>0</v>
      </c>
      <c r="F22" s="8" t="s">
        <v>286</v>
      </c>
      <c r="G22" s="8" t="s">
        <v>1</v>
      </c>
    </row>
    <row r="23" spans="1:7" x14ac:dyDescent="0.2">
      <c r="A23" s="7">
        <v>22</v>
      </c>
      <c r="B23" s="8" t="s">
        <v>4</v>
      </c>
      <c r="C23" s="11" t="s">
        <v>29</v>
      </c>
      <c r="D23" s="8">
        <v>475</v>
      </c>
      <c r="E23" s="8" t="s">
        <v>0</v>
      </c>
      <c r="F23" s="8" t="s">
        <v>286</v>
      </c>
      <c r="G23" s="8" t="s">
        <v>1</v>
      </c>
    </row>
    <row r="24" spans="1:7" x14ac:dyDescent="0.2">
      <c r="A24" s="7">
        <v>23</v>
      </c>
      <c r="B24" s="8" t="s">
        <v>4</v>
      </c>
      <c r="C24" s="11" t="s">
        <v>30</v>
      </c>
      <c r="D24" s="8">
        <v>60</v>
      </c>
      <c r="E24" s="8" t="s">
        <v>6</v>
      </c>
      <c r="F24" s="8" t="s">
        <v>286</v>
      </c>
      <c r="G24" s="8" t="s">
        <v>1</v>
      </c>
    </row>
    <row r="25" spans="1:7" x14ac:dyDescent="0.2">
      <c r="A25" s="7">
        <v>24</v>
      </c>
      <c r="B25" s="8" t="s">
        <v>4</v>
      </c>
      <c r="C25" s="11" t="s">
        <v>31</v>
      </c>
      <c r="D25" s="8">
        <v>115</v>
      </c>
      <c r="E25" s="8" t="s">
        <v>0</v>
      </c>
      <c r="F25" s="8" t="s">
        <v>286</v>
      </c>
      <c r="G25" s="8" t="s">
        <v>1</v>
      </c>
    </row>
    <row r="26" spans="1:7" x14ac:dyDescent="0.2">
      <c r="A26" s="7">
        <v>25</v>
      </c>
      <c r="B26" s="8" t="s">
        <v>4</v>
      </c>
      <c r="C26" s="11" t="s">
        <v>32</v>
      </c>
      <c r="D26" s="8">
        <v>80</v>
      </c>
      <c r="E26" s="8" t="s">
        <v>6</v>
      </c>
      <c r="F26" s="8" t="s">
        <v>286</v>
      </c>
      <c r="G26" s="8" t="s">
        <v>1</v>
      </c>
    </row>
    <row r="27" spans="1:7" x14ac:dyDescent="0.2">
      <c r="A27" s="7">
        <v>26</v>
      </c>
      <c r="B27" s="8" t="s">
        <v>4</v>
      </c>
      <c r="C27" s="11" t="s">
        <v>33</v>
      </c>
      <c r="D27" s="8">
        <v>480</v>
      </c>
      <c r="E27" s="8" t="s">
        <v>0</v>
      </c>
      <c r="F27" s="8" t="s">
        <v>286</v>
      </c>
      <c r="G27" s="8" t="s">
        <v>1</v>
      </c>
    </row>
    <row r="28" spans="1:7" x14ac:dyDescent="0.2">
      <c r="A28" s="7">
        <v>27</v>
      </c>
      <c r="B28" s="8" t="s">
        <v>4</v>
      </c>
      <c r="C28" s="11" t="s">
        <v>34</v>
      </c>
      <c r="D28" s="8">
        <v>100</v>
      </c>
      <c r="E28" s="8" t="s">
        <v>6</v>
      </c>
      <c r="F28" s="8" t="s">
        <v>286</v>
      </c>
      <c r="G28" s="8" t="s">
        <v>1</v>
      </c>
    </row>
    <row r="29" spans="1:7" x14ac:dyDescent="0.2">
      <c r="A29" s="7">
        <v>28</v>
      </c>
      <c r="B29" s="8" t="s">
        <v>21</v>
      </c>
      <c r="C29" s="11" t="s">
        <v>34</v>
      </c>
      <c r="D29" s="8">
        <v>45</v>
      </c>
      <c r="E29" s="8" t="s">
        <v>6</v>
      </c>
      <c r="F29" s="8" t="s">
        <v>286</v>
      </c>
      <c r="G29" s="8" t="s">
        <v>1</v>
      </c>
    </row>
    <row r="30" spans="1:7" x14ac:dyDescent="0.2">
      <c r="A30" s="7">
        <v>29</v>
      </c>
      <c r="B30" s="8" t="s">
        <v>2</v>
      </c>
      <c r="C30" s="11" t="s">
        <v>35</v>
      </c>
      <c r="D30" s="8">
        <v>150</v>
      </c>
      <c r="E30" s="8" t="s">
        <v>0</v>
      </c>
      <c r="F30" s="8" t="s">
        <v>286</v>
      </c>
      <c r="G30" s="8" t="s">
        <v>1</v>
      </c>
    </row>
    <row r="31" spans="1:7" x14ac:dyDescent="0.2">
      <c r="A31" s="7">
        <v>30</v>
      </c>
      <c r="B31" s="8" t="s">
        <v>4</v>
      </c>
      <c r="C31" s="11" t="s">
        <v>36</v>
      </c>
      <c r="D31" s="8">
        <v>390</v>
      </c>
      <c r="E31" s="8" t="s">
        <v>0</v>
      </c>
      <c r="F31" s="8" t="s">
        <v>286</v>
      </c>
      <c r="G31" s="8" t="s">
        <v>1</v>
      </c>
    </row>
    <row r="32" spans="1:7" x14ac:dyDescent="0.2">
      <c r="A32" s="7">
        <v>31</v>
      </c>
      <c r="B32" s="8" t="s">
        <v>4</v>
      </c>
      <c r="C32" s="11" t="s">
        <v>37</v>
      </c>
      <c r="D32" s="8">
        <v>100</v>
      </c>
      <c r="E32" s="8" t="s">
        <v>0</v>
      </c>
      <c r="F32" s="8" t="s">
        <v>286</v>
      </c>
      <c r="G32" s="8" t="s">
        <v>1</v>
      </c>
    </row>
    <row r="33" spans="1:7" x14ac:dyDescent="0.2">
      <c r="A33" s="7">
        <v>32</v>
      </c>
      <c r="B33" s="8" t="s">
        <v>2</v>
      </c>
      <c r="C33" s="11" t="s">
        <v>38</v>
      </c>
      <c r="D33" s="8">
        <v>360</v>
      </c>
      <c r="E33" s="8" t="s">
        <v>0</v>
      </c>
      <c r="F33" s="8" t="s">
        <v>286</v>
      </c>
      <c r="G33" s="8" t="s">
        <v>1</v>
      </c>
    </row>
    <row r="34" spans="1:7" x14ac:dyDescent="0.2">
      <c r="A34" s="7">
        <v>33</v>
      </c>
      <c r="B34" s="8" t="s">
        <v>4</v>
      </c>
      <c r="C34" s="11" t="s">
        <v>39</v>
      </c>
      <c r="D34" s="8">
        <v>200</v>
      </c>
      <c r="E34" s="8" t="s">
        <v>0</v>
      </c>
      <c r="F34" s="8" t="s">
        <v>286</v>
      </c>
      <c r="G34" s="8" t="s">
        <v>1</v>
      </c>
    </row>
    <row r="35" spans="1:7" x14ac:dyDescent="0.2">
      <c r="A35" s="7">
        <v>34</v>
      </c>
      <c r="B35" s="8" t="s">
        <v>4</v>
      </c>
      <c r="C35" s="11" t="s">
        <v>40</v>
      </c>
      <c r="D35" s="8">
        <v>210</v>
      </c>
      <c r="E35" s="8" t="s">
        <v>0</v>
      </c>
      <c r="F35" s="8" t="s">
        <v>286</v>
      </c>
      <c r="G35" s="8" t="s">
        <v>1</v>
      </c>
    </row>
    <row r="36" spans="1:7" x14ac:dyDescent="0.2">
      <c r="A36" s="7">
        <v>35</v>
      </c>
      <c r="B36" s="8" t="s">
        <v>4</v>
      </c>
      <c r="C36" s="11" t="s">
        <v>41</v>
      </c>
      <c r="D36" s="8">
        <v>60</v>
      </c>
      <c r="E36" s="8" t="s">
        <v>0</v>
      </c>
      <c r="F36" s="8" t="s">
        <v>286</v>
      </c>
      <c r="G36" s="8" t="s">
        <v>1</v>
      </c>
    </row>
    <row r="37" spans="1:7" x14ac:dyDescent="0.2">
      <c r="A37" s="7">
        <v>36</v>
      </c>
      <c r="B37" s="8" t="s">
        <v>4</v>
      </c>
      <c r="C37" s="11" t="s">
        <v>42</v>
      </c>
      <c r="D37" s="8">
        <v>1065</v>
      </c>
      <c r="E37" s="8" t="s">
        <v>0</v>
      </c>
      <c r="F37" s="8" t="s">
        <v>286</v>
      </c>
      <c r="G37" s="8" t="s">
        <v>1</v>
      </c>
    </row>
    <row r="38" spans="1:7" x14ac:dyDescent="0.2">
      <c r="A38" s="7">
        <v>37</v>
      </c>
      <c r="B38" s="8" t="s">
        <v>4</v>
      </c>
      <c r="C38" s="11" t="s">
        <v>43</v>
      </c>
      <c r="D38" s="8">
        <v>200</v>
      </c>
      <c r="E38" s="8" t="s">
        <v>0</v>
      </c>
      <c r="F38" s="8" t="s">
        <v>286</v>
      </c>
      <c r="G38" s="8" t="s">
        <v>1</v>
      </c>
    </row>
    <row r="39" spans="1:7" x14ac:dyDescent="0.2">
      <c r="A39" s="7">
        <v>38</v>
      </c>
      <c r="B39" s="8" t="s">
        <v>4</v>
      </c>
      <c r="C39" s="11" t="s">
        <v>44</v>
      </c>
      <c r="D39" s="8">
        <v>200</v>
      </c>
      <c r="E39" s="8" t="s">
        <v>0</v>
      </c>
      <c r="F39" s="8" t="s">
        <v>286</v>
      </c>
      <c r="G39" s="8" t="s">
        <v>1</v>
      </c>
    </row>
    <row r="40" spans="1:7" x14ac:dyDescent="0.2">
      <c r="A40" s="7">
        <v>39</v>
      </c>
      <c r="B40" s="8" t="s">
        <v>4</v>
      </c>
      <c r="C40" s="11" t="s">
        <v>45</v>
      </c>
      <c r="D40" s="8">
        <v>175</v>
      </c>
      <c r="E40" s="8" t="s">
        <v>0</v>
      </c>
      <c r="F40" s="8" t="s">
        <v>286</v>
      </c>
      <c r="G40" s="8" t="s">
        <v>1</v>
      </c>
    </row>
    <row r="41" spans="1:7" x14ac:dyDescent="0.2">
      <c r="A41" s="7">
        <v>40</v>
      </c>
      <c r="B41" s="8" t="s">
        <v>21</v>
      </c>
      <c r="C41" s="11" t="s">
        <v>46</v>
      </c>
      <c r="D41" s="8">
        <v>80</v>
      </c>
      <c r="E41" s="8" t="s">
        <v>6</v>
      </c>
      <c r="F41" s="8" t="s">
        <v>286</v>
      </c>
      <c r="G41" s="8" t="s">
        <v>1</v>
      </c>
    </row>
    <row r="42" spans="1:7" x14ac:dyDescent="0.2">
      <c r="A42" s="7">
        <v>41</v>
      </c>
      <c r="B42" s="8" t="s">
        <v>4</v>
      </c>
      <c r="C42" s="11" t="s">
        <v>47</v>
      </c>
      <c r="D42" s="8">
        <v>495</v>
      </c>
      <c r="E42" s="8" t="s">
        <v>0</v>
      </c>
      <c r="F42" s="8" t="s">
        <v>286</v>
      </c>
      <c r="G42" s="8" t="s">
        <v>1</v>
      </c>
    </row>
    <row r="43" spans="1:7" x14ac:dyDescent="0.2">
      <c r="A43" s="7">
        <v>42</v>
      </c>
      <c r="B43" s="8" t="s">
        <v>4</v>
      </c>
      <c r="C43" s="11" t="s">
        <v>48</v>
      </c>
      <c r="D43" s="8">
        <v>185</v>
      </c>
      <c r="E43" s="8" t="s">
        <v>0</v>
      </c>
      <c r="F43" s="8" t="s">
        <v>286</v>
      </c>
      <c r="G43" s="8" t="s">
        <v>1</v>
      </c>
    </row>
    <row r="44" spans="1:7" x14ac:dyDescent="0.2">
      <c r="A44" s="7">
        <v>43</v>
      </c>
      <c r="B44" s="8" t="s">
        <v>2</v>
      </c>
      <c r="C44" s="11" t="s">
        <v>49</v>
      </c>
      <c r="D44" s="8">
        <v>150</v>
      </c>
      <c r="E44" s="8" t="s">
        <v>0</v>
      </c>
      <c r="F44" s="8" t="s">
        <v>286</v>
      </c>
      <c r="G44" s="8" t="s">
        <v>1</v>
      </c>
    </row>
    <row r="45" spans="1:7" x14ac:dyDescent="0.2">
      <c r="A45" s="7">
        <v>44</v>
      </c>
      <c r="B45" s="8" t="s">
        <v>4</v>
      </c>
      <c r="C45" s="11" t="s">
        <v>50</v>
      </c>
      <c r="D45" s="8">
        <v>260</v>
      </c>
      <c r="E45" s="8" t="s">
        <v>0</v>
      </c>
      <c r="F45" s="8" t="s">
        <v>286</v>
      </c>
      <c r="G45" s="8" t="s">
        <v>1</v>
      </c>
    </row>
    <row r="46" spans="1:7" x14ac:dyDescent="0.2">
      <c r="A46" s="7">
        <v>45</v>
      </c>
      <c r="B46" s="8" t="s">
        <v>4</v>
      </c>
      <c r="C46" s="11" t="s">
        <v>51</v>
      </c>
      <c r="D46" s="8">
        <v>1020</v>
      </c>
      <c r="E46" s="8" t="s">
        <v>0</v>
      </c>
      <c r="F46" s="8" t="s">
        <v>285</v>
      </c>
      <c r="G46" s="8" t="s">
        <v>1</v>
      </c>
    </row>
    <row r="47" spans="1:7" x14ac:dyDescent="0.2">
      <c r="A47" s="7">
        <v>46</v>
      </c>
      <c r="B47" s="8" t="s">
        <v>4</v>
      </c>
      <c r="C47" s="11" t="s">
        <v>52</v>
      </c>
      <c r="D47" s="8">
        <v>280</v>
      </c>
      <c r="E47" s="8" t="s">
        <v>6</v>
      </c>
      <c r="F47" s="8" t="s">
        <v>286</v>
      </c>
      <c r="G47" s="8" t="s">
        <v>1</v>
      </c>
    </row>
    <row r="48" spans="1:7" x14ac:dyDescent="0.2">
      <c r="A48" s="7">
        <v>47</v>
      </c>
      <c r="B48" s="8" t="s">
        <v>4</v>
      </c>
      <c r="C48" s="11" t="s">
        <v>53</v>
      </c>
      <c r="D48" s="8">
        <v>460</v>
      </c>
      <c r="E48" s="8" t="s">
        <v>0</v>
      </c>
      <c r="F48" s="8" t="s">
        <v>286</v>
      </c>
      <c r="G48" s="8" t="s">
        <v>1</v>
      </c>
    </row>
    <row r="49" spans="1:7" x14ac:dyDescent="0.2">
      <c r="A49" s="7">
        <v>48</v>
      </c>
      <c r="B49" s="8" t="s">
        <v>4</v>
      </c>
      <c r="C49" s="11" t="s">
        <v>54</v>
      </c>
      <c r="D49" s="8">
        <v>400</v>
      </c>
      <c r="E49" s="8" t="s">
        <v>6</v>
      </c>
      <c r="F49" s="8" t="s">
        <v>286</v>
      </c>
      <c r="G49" s="8" t="s">
        <v>1</v>
      </c>
    </row>
    <row r="50" spans="1:7" x14ac:dyDescent="0.2">
      <c r="A50" s="7">
        <v>49</v>
      </c>
      <c r="B50" s="8" t="s">
        <v>4</v>
      </c>
      <c r="C50" s="11" t="s">
        <v>55</v>
      </c>
      <c r="D50" s="8">
        <v>380</v>
      </c>
      <c r="E50" s="8" t="s">
        <v>0</v>
      </c>
      <c r="F50" s="8" t="s">
        <v>286</v>
      </c>
      <c r="G50" s="8" t="s">
        <v>1</v>
      </c>
    </row>
    <row r="51" spans="1:7" x14ac:dyDescent="0.2">
      <c r="A51" s="7">
        <v>50</v>
      </c>
      <c r="B51" s="8" t="s">
        <v>4</v>
      </c>
      <c r="C51" s="11" t="s">
        <v>56</v>
      </c>
      <c r="D51" s="8">
        <v>60</v>
      </c>
      <c r="E51" s="8" t="s">
        <v>6</v>
      </c>
      <c r="F51" s="8" t="s">
        <v>286</v>
      </c>
      <c r="G51" s="8" t="s">
        <v>1</v>
      </c>
    </row>
    <row r="52" spans="1:7" x14ac:dyDescent="0.2">
      <c r="A52" s="7">
        <v>51</v>
      </c>
      <c r="B52" s="8" t="s">
        <v>4</v>
      </c>
      <c r="C52" s="11" t="s">
        <v>57</v>
      </c>
      <c r="D52" s="8">
        <v>210</v>
      </c>
      <c r="E52" s="8" t="s">
        <v>0</v>
      </c>
      <c r="F52" s="8" t="s">
        <v>286</v>
      </c>
      <c r="G52" s="8" t="s">
        <v>1</v>
      </c>
    </row>
    <row r="53" spans="1:7" x14ac:dyDescent="0.2">
      <c r="A53" s="7">
        <v>52</v>
      </c>
      <c r="B53" s="8" t="s">
        <v>4</v>
      </c>
      <c r="C53" s="11" t="s">
        <v>58</v>
      </c>
      <c r="D53" s="8">
        <v>140</v>
      </c>
      <c r="E53" s="8" t="s">
        <v>0</v>
      </c>
      <c r="F53" s="8" t="s">
        <v>286</v>
      </c>
      <c r="G53" s="8" t="s">
        <v>1</v>
      </c>
    </row>
    <row r="54" spans="1:7" x14ac:dyDescent="0.2">
      <c r="A54" s="7">
        <v>53</v>
      </c>
      <c r="B54" s="8" t="s">
        <v>4</v>
      </c>
      <c r="C54" s="11" t="s">
        <v>59</v>
      </c>
      <c r="D54" s="8">
        <v>470</v>
      </c>
      <c r="E54" s="8" t="s">
        <v>0</v>
      </c>
      <c r="F54" s="8" t="s">
        <v>286</v>
      </c>
      <c r="G54" s="8" t="s">
        <v>1</v>
      </c>
    </row>
    <row r="55" spans="1:7" x14ac:dyDescent="0.2">
      <c r="A55" s="7">
        <v>54</v>
      </c>
      <c r="B55" s="8" t="s">
        <v>4</v>
      </c>
      <c r="C55" s="11" t="s">
        <v>60</v>
      </c>
      <c r="D55" s="8">
        <v>320</v>
      </c>
      <c r="E55" s="8" t="s">
        <v>0</v>
      </c>
      <c r="F55" s="8" t="s">
        <v>286</v>
      </c>
      <c r="G55" s="8" t="s">
        <v>1</v>
      </c>
    </row>
    <row r="56" spans="1:7" x14ac:dyDescent="0.2">
      <c r="A56" s="7">
        <v>55</v>
      </c>
      <c r="B56" s="8" t="s">
        <v>4</v>
      </c>
      <c r="C56" s="11" t="s">
        <v>61</v>
      </c>
      <c r="D56" s="8">
        <v>70</v>
      </c>
      <c r="E56" s="8" t="s">
        <v>6</v>
      </c>
      <c r="F56" s="8" t="s">
        <v>286</v>
      </c>
      <c r="G56" s="8" t="s">
        <v>1</v>
      </c>
    </row>
    <row r="57" spans="1:7" x14ac:dyDescent="0.2">
      <c r="A57" s="7">
        <v>56</v>
      </c>
      <c r="B57" s="8" t="s">
        <v>4</v>
      </c>
      <c r="C57" s="11" t="s">
        <v>62</v>
      </c>
      <c r="D57" s="8">
        <v>480</v>
      </c>
      <c r="E57" s="8" t="s">
        <v>0</v>
      </c>
      <c r="F57" s="8" t="s">
        <v>286</v>
      </c>
      <c r="G57" s="8" t="s">
        <v>1</v>
      </c>
    </row>
    <row r="58" spans="1:7" x14ac:dyDescent="0.2">
      <c r="A58" s="7">
        <v>57</v>
      </c>
      <c r="B58" s="8" t="s">
        <v>4</v>
      </c>
      <c r="C58" s="11" t="s">
        <v>63</v>
      </c>
      <c r="D58" s="8">
        <v>275</v>
      </c>
      <c r="E58" s="8" t="s">
        <v>0</v>
      </c>
      <c r="F58" s="8" t="s">
        <v>286</v>
      </c>
      <c r="G58" s="8" t="s">
        <v>1</v>
      </c>
    </row>
    <row r="59" spans="1:7" x14ac:dyDescent="0.2">
      <c r="A59" s="7">
        <v>58</v>
      </c>
      <c r="B59" s="8" t="s">
        <v>7</v>
      </c>
      <c r="C59" s="11" t="s">
        <v>64</v>
      </c>
      <c r="D59" s="8">
        <v>520</v>
      </c>
      <c r="E59" s="8" t="s">
        <v>0</v>
      </c>
      <c r="F59" s="8" t="s">
        <v>285</v>
      </c>
      <c r="G59" s="8" t="s">
        <v>1</v>
      </c>
    </row>
    <row r="60" spans="1:7" x14ac:dyDescent="0.2">
      <c r="A60" s="7">
        <v>59</v>
      </c>
      <c r="B60" s="8" t="s">
        <v>4</v>
      </c>
      <c r="C60" s="11" t="s">
        <v>59</v>
      </c>
      <c r="D60" s="8">
        <v>490</v>
      </c>
      <c r="E60" s="8" t="s">
        <v>0</v>
      </c>
      <c r="F60" s="8" t="s">
        <v>286</v>
      </c>
      <c r="G60" s="8" t="s">
        <v>1</v>
      </c>
    </row>
    <row r="61" spans="1:7" x14ac:dyDescent="0.2">
      <c r="A61" s="7">
        <v>60</v>
      </c>
      <c r="B61" s="8" t="s">
        <v>4</v>
      </c>
      <c r="C61" s="11" t="s">
        <v>65</v>
      </c>
      <c r="D61" s="8">
        <v>110</v>
      </c>
      <c r="E61" s="8" t="s">
        <v>0</v>
      </c>
      <c r="F61" s="8" t="s">
        <v>286</v>
      </c>
      <c r="G61" s="8" t="s">
        <v>1</v>
      </c>
    </row>
    <row r="62" spans="1:7" x14ac:dyDescent="0.2">
      <c r="A62" s="7">
        <v>61</v>
      </c>
      <c r="B62" s="8" t="s">
        <v>4</v>
      </c>
      <c r="C62" s="11" t="s">
        <v>66</v>
      </c>
      <c r="D62" s="13">
        <v>80</v>
      </c>
      <c r="E62" s="8" t="s">
        <v>0</v>
      </c>
      <c r="F62" s="8" t="s">
        <v>286</v>
      </c>
      <c r="G62" s="8" t="s">
        <v>1</v>
      </c>
    </row>
    <row r="63" spans="1:7" x14ac:dyDescent="0.2">
      <c r="A63" s="7">
        <v>62</v>
      </c>
      <c r="B63" s="8" t="s">
        <v>7</v>
      </c>
      <c r="C63" s="11" t="s">
        <v>79</v>
      </c>
      <c r="D63" s="8">
        <v>520</v>
      </c>
      <c r="E63" s="8" t="s">
        <v>0</v>
      </c>
      <c r="F63" s="8" t="s">
        <v>285</v>
      </c>
      <c r="G63" s="8" t="s">
        <v>80</v>
      </c>
    </row>
    <row r="64" spans="1:7" x14ac:dyDescent="0.2">
      <c r="A64" s="7">
        <v>63</v>
      </c>
      <c r="B64" s="8" t="s">
        <v>4</v>
      </c>
      <c r="C64" s="11" t="s">
        <v>81</v>
      </c>
      <c r="D64" s="8">
        <v>668</v>
      </c>
      <c r="E64" s="8" t="s">
        <v>0</v>
      </c>
      <c r="F64" s="8" t="s">
        <v>286</v>
      </c>
      <c r="G64" s="8" t="s">
        <v>80</v>
      </c>
    </row>
    <row r="65" spans="1:7" x14ac:dyDescent="0.2">
      <c r="A65" s="7">
        <v>64</v>
      </c>
      <c r="B65" s="8" t="s">
        <v>82</v>
      </c>
      <c r="C65" s="11" t="s">
        <v>83</v>
      </c>
      <c r="D65" s="8">
        <v>500</v>
      </c>
      <c r="E65" s="8" t="s">
        <v>0</v>
      </c>
      <c r="F65" s="8" t="s">
        <v>286</v>
      </c>
      <c r="G65" s="8" t="s">
        <v>80</v>
      </c>
    </row>
    <row r="66" spans="1:7" x14ac:dyDescent="0.2">
      <c r="A66" s="7">
        <v>65</v>
      </c>
      <c r="B66" s="8" t="s">
        <v>4</v>
      </c>
      <c r="C66" s="9" t="s">
        <v>84</v>
      </c>
      <c r="D66" s="8">
        <v>360</v>
      </c>
      <c r="E66" s="8" t="s">
        <v>0</v>
      </c>
      <c r="F66" s="8" t="s">
        <v>286</v>
      </c>
      <c r="G66" s="8" t="s">
        <v>80</v>
      </c>
    </row>
    <row r="67" spans="1:7" x14ac:dyDescent="0.2">
      <c r="A67" s="7">
        <v>66</v>
      </c>
      <c r="B67" s="8" t="s">
        <v>2</v>
      </c>
      <c r="C67" s="11" t="s">
        <v>85</v>
      </c>
      <c r="D67" s="8">
        <v>240</v>
      </c>
      <c r="E67" s="8" t="s">
        <v>0</v>
      </c>
      <c r="F67" s="8" t="s">
        <v>286</v>
      </c>
      <c r="G67" s="8" t="s">
        <v>80</v>
      </c>
    </row>
    <row r="68" spans="1:7" x14ac:dyDescent="0.2">
      <c r="A68" s="7">
        <v>67</v>
      </c>
      <c r="B68" s="8" t="s">
        <v>21</v>
      </c>
      <c r="C68" s="11" t="s">
        <v>86</v>
      </c>
      <c r="D68" s="8">
        <v>270</v>
      </c>
      <c r="E68" s="8" t="s">
        <v>0</v>
      </c>
      <c r="F68" s="8" t="s">
        <v>287</v>
      </c>
      <c r="G68" s="8" t="s">
        <v>80</v>
      </c>
    </row>
    <row r="69" spans="1:7" x14ac:dyDescent="0.2">
      <c r="A69" s="7">
        <v>68</v>
      </c>
      <c r="B69" s="8" t="s">
        <v>4</v>
      </c>
      <c r="C69" s="11" t="s">
        <v>87</v>
      </c>
      <c r="D69" s="8">
        <v>205</v>
      </c>
      <c r="E69" s="8" t="s">
        <v>0</v>
      </c>
      <c r="F69" s="8" t="s">
        <v>286</v>
      </c>
      <c r="G69" s="8" t="s">
        <v>80</v>
      </c>
    </row>
    <row r="70" spans="1:7" x14ac:dyDescent="0.2">
      <c r="A70" s="7">
        <v>69</v>
      </c>
      <c r="B70" s="8" t="s">
        <v>4</v>
      </c>
      <c r="C70" s="11" t="s">
        <v>88</v>
      </c>
      <c r="D70" s="8">
        <v>180</v>
      </c>
      <c r="E70" s="8" t="s">
        <v>0</v>
      </c>
      <c r="F70" s="8" t="s">
        <v>286</v>
      </c>
      <c r="G70" s="8" t="s">
        <v>80</v>
      </c>
    </row>
    <row r="71" spans="1:7" x14ac:dyDescent="0.2">
      <c r="A71" s="7">
        <v>70</v>
      </c>
      <c r="B71" s="8" t="s">
        <v>89</v>
      </c>
      <c r="C71" s="11" t="s">
        <v>90</v>
      </c>
      <c r="D71" s="8">
        <v>40</v>
      </c>
      <c r="E71" s="8" t="s">
        <v>0</v>
      </c>
      <c r="F71" s="8" t="s">
        <v>287</v>
      </c>
      <c r="G71" s="8" t="s">
        <v>80</v>
      </c>
    </row>
    <row r="72" spans="1:7" x14ac:dyDescent="0.2">
      <c r="A72" s="7">
        <v>71</v>
      </c>
      <c r="B72" s="8" t="s">
        <v>4</v>
      </c>
      <c r="C72" s="11" t="s">
        <v>91</v>
      </c>
      <c r="D72" s="8">
        <v>105</v>
      </c>
      <c r="E72" s="8" t="s">
        <v>0</v>
      </c>
      <c r="F72" s="8" t="s">
        <v>286</v>
      </c>
      <c r="G72" s="8" t="s">
        <v>80</v>
      </c>
    </row>
    <row r="73" spans="1:7" x14ac:dyDescent="0.2">
      <c r="A73" s="7">
        <v>72</v>
      </c>
      <c r="B73" s="8" t="s">
        <v>4</v>
      </c>
      <c r="C73" s="11" t="s">
        <v>92</v>
      </c>
      <c r="D73" s="8">
        <v>240</v>
      </c>
      <c r="E73" s="8" t="s">
        <v>0</v>
      </c>
      <c r="F73" s="8" t="s">
        <v>286</v>
      </c>
      <c r="G73" s="8" t="s">
        <v>80</v>
      </c>
    </row>
    <row r="74" spans="1:7" x14ac:dyDescent="0.2">
      <c r="A74" s="7">
        <v>73</v>
      </c>
      <c r="B74" s="8" t="s">
        <v>21</v>
      </c>
      <c r="C74" s="11" t="s">
        <v>81</v>
      </c>
      <c r="D74" s="8">
        <v>80</v>
      </c>
      <c r="E74" s="8" t="s">
        <v>0</v>
      </c>
      <c r="F74" s="8" t="s">
        <v>285</v>
      </c>
      <c r="G74" s="8" t="s">
        <v>80</v>
      </c>
    </row>
    <row r="75" spans="1:7" x14ac:dyDescent="0.2">
      <c r="A75" s="7">
        <v>74</v>
      </c>
      <c r="B75" s="8" t="s">
        <v>4</v>
      </c>
      <c r="C75" s="11" t="s">
        <v>93</v>
      </c>
      <c r="D75" s="8">
        <v>225</v>
      </c>
      <c r="E75" s="8" t="s">
        <v>6</v>
      </c>
      <c r="F75" s="8" t="s">
        <v>286</v>
      </c>
      <c r="G75" s="8" t="s">
        <v>80</v>
      </c>
    </row>
    <row r="76" spans="1:7" x14ac:dyDescent="0.2">
      <c r="A76" s="7">
        <v>75</v>
      </c>
      <c r="B76" s="8" t="s">
        <v>4</v>
      </c>
      <c r="C76" s="11" t="s">
        <v>94</v>
      </c>
      <c r="D76" s="8">
        <v>80</v>
      </c>
      <c r="E76" s="8" t="s">
        <v>6</v>
      </c>
      <c r="F76" s="8" t="s">
        <v>286</v>
      </c>
      <c r="G76" s="8" t="s">
        <v>80</v>
      </c>
    </row>
    <row r="77" spans="1:7" x14ac:dyDescent="0.2">
      <c r="A77" s="7">
        <v>76</v>
      </c>
      <c r="B77" s="8" t="s">
        <v>4</v>
      </c>
      <c r="C77" s="11" t="s">
        <v>95</v>
      </c>
      <c r="D77" s="8">
        <v>120</v>
      </c>
      <c r="E77" s="8" t="s">
        <v>6</v>
      </c>
      <c r="F77" s="8" t="s">
        <v>286</v>
      </c>
      <c r="G77" s="8" t="s">
        <v>80</v>
      </c>
    </row>
    <row r="78" spans="1:7" x14ac:dyDescent="0.2">
      <c r="A78" s="7">
        <v>77</v>
      </c>
      <c r="B78" s="8" t="s">
        <v>4</v>
      </c>
      <c r="C78" s="11" t="s">
        <v>96</v>
      </c>
      <c r="D78" s="8">
        <v>300</v>
      </c>
      <c r="E78" s="8" t="s">
        <v>0</v>
      </c>
      <c r="F78" s="8" t="s">
        <v>286</v>
      </c>
      <c r="G78" s="8" t="s">
        <v>80</v>
      </c>
    </row>
    <row r="79" spans="1:7" x14ac:dyDescent="0.2">
      <c r="A79" s="7">
        <v>78</v>
      </c>
      <c r="B79" s="8" t="s">
        <v>4</v>
      </c>
      <c r="C79" s="11" t="s">
        <v>97</v>
      </c>
      <c r="D79" s="8">
        <v>160</v>
      </c>
      <c r="E79" s="8" t="s">
        <v>0</v>
      </c>
      <c r="F79" s="8" t="s">
        <v>286</v>
      </c>
      <c r="G79" s="8" t="s">
        <v>80</v>
      </c>
    </row>
    <row r="80" spans="1:7" x14ac:dyDescent="0.2">
      <c r="A80" s="7">
        <v>79</v>
      </c>
      <c r="B80" s="8" t="s">
        <v>4</v>
      </c>
      <c r="C80" s="11" t="s">
        <v>98</v>
      </c>
      <c r="D80" s="8">
        <v>335</v>
      </c>
      <c r="E80" s="8" t="s">
        <v>6</v>
      </c>
      <c r="F80" s="15" t="s">
        <v>286</v>
      </c>
      <c r="G80" s="8" t="s">
        <v>80</v>
      </c>
    </row>
    <row r="81" spans="1:7" x14ac:dyDescent="0.2">
      <c r="A81" s="7">
        <v>80</v>
      </c>
      <c r="B81" s="8" t="s">
        <v>4</v>
      </c>
      <c r="C81" s="11" t="s">
        <v>99</v>
      </c>
      <c r="D81" s="8">
        <v>200</v>
      </c>
      <c r="E81" s="8" t="s">
        <v>6</v>
      </c>
      <c r="F81" s="8" t="s">
        <v>286</v>
      </c>
      <c r="G81" s="8" t="s">
        <v>80</v>
      </c>
    </row>
    <row r="82" spans="1:7" x14ac:dyDescent="0.2">
      <c r="A82" s="7">
        <v>81</v>
      </c>
      <c r="B82" s="8" t="s">
        <v>4</v>
      </c>
      <c r="C82" s="11" t="s">
        <v>100</v>
      </c>
      <c r="D82" s="8">
        <v>230</v>
      </c>
      <c r="E82" s="8" t="s">
        <v>0</v>
      </c>
      <c r="F82" s="15" t="s">
        <v>286</v>
      </c>
      <c r="G82" s="8" t="s">
        <v>80</v>
      </c>
    </row>
    <row r="83" spans="1:7" x14ac:dyDescent="0.2">
      <c r="A83" s="7">
        <v>82</v>
      </c>
      <c r="B83" s="8" t="s">
        <v>4</v>
      </c>
      <c r="C83" s="11" t="s">
        <v>101</v>
      </c>
      <c r="D83" s="8">
        <v>1190</v>
      </c>
      <c r="E83" s="8" t="s">
        <v>0</v>
      </c>
      <c r="F83" s="8" t="s">
        <v>286</v>
      </c>
      <c r="G83" s="8" t="s">
        <v>80</v>
      </c>
    </row>
    <row r="84" spans="1:7" x14ac:dyDescent="0.2">
      <c r="A84" s="7">
        <v>83</v>
      </c>
      <c r="B84" s="8" t="s">
        <v>4</v>
      </c>
      <c r="C84" s="11" t="s">
        <v>103</v>
      </c>
      <c r="D84" s="8">
        <v>450</v>
      </c>
      <c r="E84" s="8" t="s">
        <v>0</v>
      </c>
      <c r="F84" s="8" t="s">
        <v>286</v>
      </c>
      <c r="G84" s="8" t="s">
        <v>80</v>
      </c>
    </row>
    <row r="85" spans="1:7" x14ac:dyDescent="0.2">
      <c r="A85" s="7">
        <v>84</v>
      </c>
      <c r="B85" s="8" t="s">
        <v>4</v>
      </c>
      <c r="C85" s="11" t="s">
        <v>104</v>
      </c>
      <c r="D85" s="8">
        <v>125</v>
      </c>
      <c r="E85" s="8" t="s">
        <v>6</v>
      </c>
      <c r="F85" s="8" t="s">
        <v>286</v>
      </c>
      <c r="G85" s="8" t="s">
        <v>80</v>
      </c>
    </row>
    <row r="86" spans="1:7" x14ac:dyDescent="0.2">
      <c r="A86" s="7">
        <v>85</v>
      </c>
      <c r="B86" s="8" t="s">
        <v>4</v>
      </c>
      <c r="C86" s="11" t="s">
        <v>105</v>
      </c>
      <c r="D86" s="8">
        <v>415</v>
      </c>
      <c r="E86" s="8" t="s">
        <v>6</v>
      </c>
      <c r="F86" s="8" t="s">
        <v>286</v>
      </c>
      <c r="G86" s="8" t="s">
        <v>80</v>
      </c>
    </row>
    <row r="87" spans="1:7" x14ac:dyDescent="0.2">
      <c r="A87" s="7">
        <v>86</v>
      </c>
      <c r="B87" s="8" t="s">
        <v>4</v>
      </c>
      <c r="C87" s="11" t="s">
        <v>106</v>
      </c>
      <c r="D87" s="8">
        <v>125</v>
      </c>
      <c r="E87" s="8" t="s">
        <v>6</v>
      </c>
      <c r="F87" s="8" t="s">
        <v>286</v>
      </c>
      <c r="G87" s="8" t="s">
        <v>80</v>
      </c>
    </row>
    <row r="88" spans="1:7" x14ac:dyDescent="0.2">
      <c r="A88" s="7">
        <v>87</v>
      </c>
      <c r="B88" s="8" t="s">
        <v>4</v>
      </c>
      <c r="C88" s="11" t="s">
        <v>107</v>
      </c>
      <c r="D88" s="8">
        <v>125</v>
      </c>
      <c r="E88" s="8" t="s">
        <v>6</v>
      </c>
      <c r="F88" s="8" t="s">
        <v>286</v>
      </c>
      <c r="G88" s="8" t="s">
        <v>80</v>
      </c>
    </row>
    <row r="89" spans="1:7" x14ac:dyDescent="0.2">
      <c r="A89" s="7">
        <v>88</v>
      </c>
      <c r="B89" s="8" t="s">
        <v>2</v>
      </c>
      <c r="C89" s="11" t="s">
        <v>108</v>
      </c>
      <c r="D89" s="8">
        <v>364</v>
      </c>
      <c r="E89" s="8" t="s">
        <v>0</v>
      </c>
      <c r="F89" s="8" t="s">
        <v>286</v>
      </c>
      <c r="G89" s="8" t="s">
        <v>80</v>
      </c>
    </row>
    <row r="90" spans="1:7" x14ac:dyDescent="0.2">
      <c r="A90" s="7">
        <v>89</v>
      </c>
      <c r="B90" s="8" t="s">
        <v>2</v>
      </c>
      <c r="C90" s="11" t="s">
        <v>108</v>
      </c>
      <c r="D90" s="8">
        <v>232</v>
      </c>
      <c r="E90" s="8" t="s">
        <v>6</v>
      </c>
      <c r="F90" s="8" t="s">
        <v>286</v>
      </c>
      <c r="G90" s="8" t="s">
        <v>80</v>
      </c>
    </row>
    <row r="91" spans="1:7" x14ac:dyDescent="0.2">
      <c r="A91" s="7">
        <v>90</v>
      </c>
      <c r="B91" s="8" t="s">
        <v>82</v>
      </c>
      <c r="C91" s="11" t="s">
        <v>110</v>
      </c>
      <c r="D91" s="8">
        <v>1200</v>
      </c>
      <c r="E91" s="8" t="s">
        <v>0</v>
      </c>
      <c r="F91" s="8" t="s">
        <v>286</v>
      </c>
      <c r="G91" s="8" t="s">
        <v>109</v>
      </c>
    </row>
    <row r="92" spans="1:7" x14ac:dyDescent="0.2">
      <c r="A92" s="7">
        <v>91</v>
      </c>
      <c r="B92" s="8" t="s">
        <v>4</v>
      </c>
      <c r="C92" s="11" t="s">
        <v>112</v>
      </c>
      <c r="D92" s="8">
        <v>200</v>
      </c>
      <c r="E92" s="8" t="s">
        <v>6</v>
      </c>
      <c r="F92" s="8" t="s">
        <v>287</v>
      </c>
      <c r="G92" s="8" t="s">
        <v>109</v>
      </c>
    </row>
    <row r="93" spans="1:7" x14ac:dyDescent="0.2">
      <c r="A93" s="7">
        <v>92</v>
      </c>
      <c r="B93" s="8" t="s">
        <v>4</v>
      </c>
      <c r="C93" s="11" t="s">
        <v>113</v>
      </c>
      <c r="D93" s="8">
        <v>560</v>
      </c>
      <c r="E93" s="8" t="s">
        <v>6</v>
      </c>
      <c r="F93" s="8" t="s">
        <v>287</v>
      </c>
      <c r="G93" s="8" t="s">
        <v>109</v>
      </c>
    </row>
    <row r="94" spans="1:7" x14ac:dyDescent="0.2">
      <c r="A94" s="7">
        <v>93</v>
      </c>
      <c r="B94" s="8" t="s">
        <v>4</v>
      </c>
      <c r="C94" s="11" t="s">
        <v>114</v>
      </c>
      <c r="D94" s="8">
        <v>155</v>
      </c>
      <c r="E94" s="8" t="s">
        <v>6</v>
      </c>
      <c r="F94" s="8" t="s">
        <v>287</v>
      </c>
      <c r="G94" s="8" t="s">
        <v>109</v>
      </c>
    </row>
    <row r="95" spans="1:7" x14ac:dyDescent="0.2">
      <c r="A95" s="7">
        <v>94</v>
      </c>
      <c r="B95" s="8" t="s">
        <v>4</v>
      </c>
      <c r="C95" s="11" t="s">
        <v>115</v>
      </c>
      <c r="D95" s="8">
        <v>760</v>
      </c>
      <c r="E95" s="8" t="s">
        <v>0</v>
      </c>
      <c r="F95" s="8" t="s">
        <v>287</v>
      </c>
      <c r="G95" s="8" t="s">
        <v>109</v>
      </c>
    </row>
    <row r="96" spans="1:7" x14ac:dyDescent="0.2">
      <c r="A96" s="7">
        <v>95</v>
      </c>
      <c r="B96" s="8" t="s">
        <v>82</v>
      </c>
      <c r="C96" s="11" t="s">
        <v>117</v>
      </c>
      <c r="D96" s="8">
        <v>1020</v>
      </c>
      <c r="E96" s="8" t="s">
        <v>0</v>
      </c>
      <c r="F96" s="15" t="s">
        <v>286</v>
      </c>
      <c r="G96" s="8" t="s">
        <v>116</v>
      </c>
    </row>
    <row r="97" spans="1:7" x14ac:dyDescent="0.2">
      <c r="A97" s="7">
        <v>96</v>
      </c>
      <c r="B97" s="8" t="s">
        <v>4</v>
      </c>
      <c r="C97" s="11" t="s">
        <v>118</v>
      </c>
      <c r="D97" s="8">
        <v>615</v>
      </c>
      <c r="E97" s="8" t="s">
        <v>0</v>
      </c>
      <c r="F97" s="8" t="s">
        <v>285</v>
      </c>
      <c r="G97" s="8" t="s">
        <v>119</v>
      </c>
    </row>
    <row r="98" spans="1:7" x14ac:dyDescent="0.2">
      <c r="A98" s="7">
        <v>97</v>
      </c>
      <c r="B98" s="8" t="s">
        <v>82</v>
      </c>
      <c r="C98" s="11" t="s">
        <v>120</v>
      </c>
      <c r="D98" s="8">
        <v>1235</v>
      </c>
      <c r="E98" s="8" t="s">
        <v>0</v>
      </c>
      <c r="F98" s="8" t="s">
        <v>286</v>
      </c>
      <c r="G98" s="8" t="s">
        <v>119</v>
      </c>
    </row>
    <row r="99" spans="1:7" x14ac:dyDescent="0.2">
      <c r="A99" s="7">
        <v>98</v>
      </c>
      <c r="B99" s="8" t="s">
        <v>4</v>
      </c>
      <c r="C99" s="11" t="s">
        <v>121</v>
      </c>
      <c r="D99" s="8">
        <v>170</v>
      </c>
      <c r="E99" s="8" t="s">
        <v>0</v>
      </c>
      <c r="F99" s="8" t="s">
        <v>285</v>
      </c>
      <c r="G99" s="8" t="s">
        <v>119</v>
      </c>
    </row>
    <row r="100" spans="1:7" x14ac:dyDescent="0.2">
      <c r="A100" s="7">
        <v>99</v>
      </c>
      <c r="B100" s="8" t="s">
        <v>4</v>
      </c>
      <c r="C100" s="11" t="s">
        <v>122</v>
      </c>
      <c r="D100" s="8">
        <v>140</v>
      </c>
      <c r="E100" s="8" t="s">
        <v>6</v>
      </c>
      <c r="F100" s="8" t="s">
        <v>285</v>
      </c>
      <c r="G100" s="8" t="s">
        <v>119</v>
      </c>
    </row>
    <row r="101" spans="1:7" x14ac:dyDescent="0.2">
      <c r="A101" s="7">
        <v>100</v>
      </c>
      <c r="B101" s="8" t="s">
        <v>4</v>
      </c>
      <c r="C101" s="11" t="s">
        <v>123</v>
      </c>
      <c r="D101" s="8">
        <v>230</v>
      </c>
      <c r="E101" s="8" t="s">
        <v>0</v>
      </c>
      <c r="F101" s="8" t="s">
        <v>285</v>
      </c>
      <c r="G101" s="8" t="s">
        <v>119</v>
      </c>
    </row>
    <row r="102" spans="1:7" x14ac:dyDescent="0.2">
      <c r="A102" s="7">
        <v>101</v>
      </c>
      <c r="B102" s="8" t="s">
        <v>4</v>
      </c>
      <c r="C102" s="11" t="s">
        <v>124</v>
      </c>
      <c r="D102" s="8">
        <v>110</v>
      </c>
      <c r="E102" s="8" t="s">
        <v>0</v>
      </c>
      <c r="F102" s="8" t="s">
        <v>285</v>
      </c>
      <c r="G102" s="8" t="s">
        <v>119</v>
      </c>
    </row>
    <row r="103" spans="1:7" x14ac:dyDescent="0.2">
      <c r="A103" s="7">
        <v>102</v>
      </c>
      <c r="B103" s="8" t="s">
        <v>4</v>
      </c>
      <c r="C103" s="11" t="s">
        <v>126</v>
      </c>
      <c r="D103" s="8">
        <v>365</v>
      </c>
      <c r="E103" s="8" t="s">
        <v>0</v>
      </c>
      <c r="F103" s="8" t="s">
        <v>286</v>
      </c>
      <c r="G103" s="8" t="s">
        <v>129</v>
      </c>
    </row>
    <row r="104" spans="1:7" x14ac:dyDescent="0.2">
      <c r="A104" s="7">
        <v>103</v>
      </c>
      <c r="B104" s="8" t="s">
        <v>4</v>
      </c>
      <c r="C104" s="11" t="s">
        <v>127</v>
      </c>
      <c r="D104" s="8">
        <v>300</v>
      </c>
      <c r="E104" s="8" t="s">
        <v>6</v>
      </c>
      <c r="F104" s="8" t="s">
        <v>286</v>
      </c>
      <c r="G104" s="8" t="s">
        <v>129</v>
      </c>
    </row>
    <row r="105" spans="1:7" x14ac:dyDescent="0.2">
      <c r="A105" s="7">
        <v>104</v>
      </c>
      <c r="B105" s="8" t="s">
        <v>4</v>
      </c>
      <c r="C105" s="11" t="s">
        <v>128</v>
      </c>
      <c r="D105" s="8">
        <v>510</v>
      </c>
      <c r="E105" s="8" t="s">
        <v>0</v>
      </c>
      <c r="F105" s="8" t="s">
        <v>286</v>
      </c>
      <c r="G105" s="8" t="s">
        <v>129</v>
      </c>
    </row>
    <row r="106" spans="1:7" x14ac:dyDescent="0.2">
      <c r="A106" s="7">
        <v>105</v>
      </c>
      <c r="B106" s="13" t="s">
        <v>2</v>
      </c>
      <c r="C106" s="11" t="s">
        <v>139</v>
      </c>
      <c r="D106" s="13">
        <v>660</v>
      </c>
      <c r="E106" s="13" t="s">
        <v>0</v>
      </c>
      <c r="F106" s="13" t="s">
        <v>286</v>
      </c>
      <c r="G106" s="13" t="s">
        <v>140</v>
      </c>
    </row>
    <row r="107" spans="1:7" x14ac:dyDescent="0.2">
      <c r="A107" s="7">
        <v>106</v>
      </c>
      <c r="B107" s="13" t="s">
        <v>21</v>
      </c>
      <c r="C107" s="9" t="s">
        <v>141</v>
      </c>
      <c r="D107" s="13">
        <v>110</v>
      </c>
      <c r="E107" s="13" t="s">
        <v>0</v>
      </c>
      <c r="F107" s="13" t="s">
        <v>286</v>
      </c>
      <c r="G107" s="13" t="s">
        <v>140</v>
      </c>
    </row>
    <row r="108" spans="1:7" x14ac:dyDescent="0.2">
      <c r="A108" s="7">
        <v>107</v>
      </c>
      <c r="B108" s="13" t="s">
        <v>2</v>
      </c>
      <c r="C108" s="9" t="s">
        <v>142</v>
      </c>
      <c r="D108" s="13">
        <v>220</v>
      </c>
      <c r="E108" s="13" t="s">
        <v>0</v>
      </c>
      <c r="F108" s="13" t="s">
        <v>286</v>
      </c>
      <c r="G108" s="13" t="s">
        <v>140</v>
      </c>
    </row>
    <row r="109" spans="1:7" x14ac:dyDescent="0.2">
      <c r="A109" s="7">
        <v>108</v>
      </c>
      <c r="B109" s="13" t="s">
        <v>2</v>
      </c>
      <c r="C109" s="9" t="s">
        <v>143</v>
      </c>
      <c r="D109" s="13">
        <v>420</v>
      </c>
      <c r="E109" s="13" t="s">
        <v>0</v>
      </c>
      <c r="F109" s="13" t="s">
        <v>286</v>
      </c>
      <c r="G109" s="13" t="s">
        <v>140</v>
      </c>
    </row>
    <row r="110" spans="1:7" x14ac:dyDescent="0.2">
      <c r="A110" s="7">
        <v>109</v>
      </c>
      <c r="B110" s="13" t="s">
        <v>2</v>
      </c>
      <c r="C110" s="9" t="s">
        <v>37</v>
      </c>
      <c r="D110" s="13">
        <v>340</v>
      </c>
      <c r="E110" s="13" t="s">
        <v>0</v>
      </c>
      <c r="F110" s="13" t="s">
        <v>286</v>
      </c>
      <c r="G110" s="13" t="s">
        <v>140</v>
      </c>
    </row>
    <row r="111" spans="1:7" x14ac:dyDescent="0.2">
      <c r="A111" s="7">
        <v>110</v>
      </c>
      <c r="B111" s="13" t="s">
        <v>21</v>
      </c>
      <c r="C111" s="9" t="s">
        <v>37</v>
      </c>
      <c r="D111" s="8">
        <v>250</v>
      </c>
      <c r="E111" s="13" t="s">
        <v>0</v>
      </c>
      <c r="F111" s="13" t="s">
        <v>286</v>
      </c>
      <c r="G111" s="13" t="s">
        <v>140</v>
      </c>
    </row>
    <row r="112" spans="1:7" x14ac:dyDescent="0.2">
      <c r="A112" s="7">
        <v>111</v>
      </c>
      <c r="B112" s="13" t="s">
        <v>2</v>
      </c>
      <c r="C112" s="11" t="s">
        <v>144</v>
      </c>
      <c r="D112" s="13">
        <v>160</v>
      </c>
      <c r="E112" s="13" t="s">
        <v>0</v>
      </c>
      <c r="F112" s="13" t="s">
        <v>286</v>
      </c>
      <c r="G112" s="13" t="s">
        <v>140</v>
      </c>
    </row>
    <row r="113" spans="1:7" x14ac:dyDescent="0.2">
      <c r="A113" s="7">
        <v>112</v>
      </c>
      <c r="B113" s="13" t="s">
        <v>2</v>
      </c>
      <c r="C113" s="17" t="s">
        <v>145</v>
      </c>
      <c r="D113" s="13">
        <v>320</v>
      </c>
      <c r="E113" s="13" t="s">
        <v>0</v>
      </c>
      <c r="F113" s="13" t="s">
        <v>285</v>
      </c>
      <c r="G113" s="13" t="s">
        <v>140</v>
      </c>
    </row>
    <row r="114" spans="1:7" x14ac:dyDescent="0.2">
      <c r="A114" s="7">
        <v>113</v>
      </c>
      <c r="B114" s="13" t="s">
        <v>2</v>
      </c>
      <c r="C114" s="11" t="s">
        <v>146</v>
      </c>
      <c r="D114" s="13">
        <v>260</v>
      </c>
      <c r="E114" s="13" t="s">
        <v>0</v>
      </c>
      <c r="F114" s="13" t="s">
        <v>286</v>
      </c>
      <c r="G114" s="13" t="s">
        <v>140</v>
      </c>
    </row>
    <row r="115" spans="1:7" x14ac:dyDescent="0.2">
      <c r="A115" s="7">
        <v>114</v>
      </c>
      <c r="B115" s="13" t="s">
        <v>2</v>
      </c>
      <c r="C115" s="11" t="s">
        <v>147</v>
      </c>
      <c r="D115" s="13">
        <v>230</v>
      </c>
      <c r="E115" s="13" t="s">
        <v>0</v>
      </c>
      <c r="F115" s="13" t="s">
        <v>286</v>
      </c>
      <c r="G115" s="13" t="s">
        <v>140</v>
      </c>
    </row>
    <row r="116" spans="1:7" x14ac:dyDescent="0.2">
      <c r="A116" s="7">
        <v>115</v>
      </c>
      <c r="B116" s="13" t="s">
        <v>2</v>
      </c>
      <c r="C116" s="11" t="s">
        <v>148</v>
      </c>
      <c r="D116" s="13">
        <v>190</v>
      </c>
      <c r="E116" s="13" t="s">
        <v>0</v>
      </c>
      <c r="F116" s="13" t="s">
        <v>286</v>
      </c>
      <c r="G116" s="13" t="s">
        <v>140</v>
      </c>
    </row>
    <row r="117" spans="1:7" x14ac:dyDescent="0.2">
      <c r="A117" s="7">
        <v>116</v>
      </c>
      <c r="B117" s="13" t="s">
        <v>2</v>
      </c>
      <c r="C117" s="11" t="s">
        <v>149</v>
      </c>
      <c r="D117" s="13">
        <v>610</v>
      </c>
      <c r="E117" s="13" t="s">
        <v>0</v>
      </c>
      <c r="F117" s="13" t="s">
        <v>285</v>
      </c>
      <c r="G117" s="13" t="s">
        <v>140</v>
      </c>
    </row>
    <row r="118" spans="1:7" x14ac:dyDescent="0.2">
      <c r="A118" s="7">
        <v>117</v>
      </c>
      <c r="B118" s="8" t="s">
        <v>150</v>
      </c>
      <c r="C118" s="11" t="s">
        <v>151</v>
      </c>
      <c r="D118" s="8">
        <v>1000</v>
      </c>
      <c r="E118" s="13" t="s">
        <v>0</v>
      </c>
      <c r="F118" s="8" t="s">
        <v>286</v>
      </c>
      <c r="G118" s="8" t="s">
        <v>140</v>
      </c>
    </row>
    <row r="119" spans="1:7" x14ac:dyDescent="0.2">
      <c r="A119" s="7">
        <v>118</v>
      </c>
      <c r="B119" s="13" t="s">
        <v>2</v>
      </c>
      <c r="C119" s="11" t="s">
        <v>152</v>
      </c>
      <c r="D119" s="13">
        <v>80</v>
      </c>
      <c r="E119" s="13" t="s">
        <v>0</v>
      </c>
      <c r="F119" s="13" t="s">
        <v>286</v>
      </c>
      <c r="G119" s="13" t="s">
        <v>140</v>
      </c>
    </row>
    <row r="120" spans="1:7" x14ac:dyDescent="0.2">
      <c r="A120" s="7">
        <v>119</v>
      </c>
      <c r="B120" s="13" t="s">
        <v>2</v>
      </c>
      <c r="C120" s="11" t="s">
        <v>153</v>
      </c>
      <c r="D120" s="13">
        <v>915</v>
      </c>
      <c r="E120" s="13" t="s">
        <v>0</v>
      </c>
      <c r="F120" s="13" t="s">
        <v>285</v>
      </c>
      <c r="G120" s="13" t="s">
        <v>140</v>
      </c>
    </row>
    <row r="121" spans="1:7" x14ac:dyDescent="0.2">
      <c r="A121" s="7">
        <v>120</v>
      </c>
      <c r="B121" s="8" t="s">
        <v>21</v>
      </c>
      <c r="C121" s="11" t="s">
        <v>151</v>
      </c>
      <c r="D121" s="8">
        <v>220</v>
      </c>
      <c r="E121" s="13" t="s">
        <v>0</v>
      </c>
      <c r="F121" s="8" t="s">
        <v>286</v>
      </c>
      <c r="G121" s="8" t="s">
        <v>140</v>
      </c>
    </row>
    <row r="122" spans="1:7" x14ac:dyDescent="0.2">
      <c r="A122" s="7">
        <v>121</v>
      </c>
      <c r="B122" s="13" t="s">
        <v>2</v>
      </c>
      <c r="C122" s="11" t="s">
        <v>154</v>
      </c>
      <c r="D122" s="13">
        <v>510</v>
      </c>
      <c r="E122" s="13" t="s">
        <v>0</v>
      </c>
      <c r="F122" s="13" t="s">
        <v>285</v>
      </c>
      <c r="G122" s="13" t="s">
        <v>140</v>
      </c>
    </row>
    <row r="123" spans="1:7" x14ac:dyDescent="0.2">
      <c r="A123" s="7">
        <v>122</v>
      </c>
      <c r="B123" s="13" t="s">
        <v>2</v>
      </c>
      <c r="C123" s="11" t="s">
        <v>155</v>
      </c>
      <c r="D123" s="13">
        <v>180</v>
      </c>
      <c r="E123" s="13" t="s">
        <v>6</v>
      </c>
      <c r="F123" s="13" t="s">
        <v>286</v>
      </c>
      <c r="G123" s="13" t="s">
        <v>140</v>
      </c>
    </row>
    <row r="124" spans="1:7" x14ac:dyDescent="0.2">
      <c r="A124" s="7">
        <v>123</v>
      </c>
      <c r="B124" s="13" t="s">
        <v>2</v>
      </c>
      <c r="C124" s="11" t="s">
        <v>156</v>
      </c>
      <c r="D124" s="13">
        <v>210</v>
      </c>
      <c r="E124" s="13" t="s">
        <v>6</v>
      </c>
      <c r="F124" s="13" t="s">
        <v>286</v>
      </c>
      <c r="G124" s="13" t="s">
        <v>140</v>
      </c>
    </row>
    <row r="125" spans="1:7" x14ac:dyDescent="0.2">
      <c r="A125" s="7">
        <v>124</v>
      </c>
      <c r="B125" s="13" t="s">
        <v>2</v>
      </c>
      <c r="C125" s="11" t="s">
        <v>157</v>
      </c>
      <c r="D125" s="13">
        <v>890</v>
      </c>
      <c r="E125" s="13" t="s">
        <v>6</v>
      </c>
      <c r="F125" s="13" t="s">
        <v>286</v>
      </c>
      <c r="G125" s="13" t="s">
        <v>140</v>
      </c>
    </row>
    <row r="126" spans="1:7" x14ac:dyDescent="0.2">
      <c r="A126" s="7">
        <v>125</v>
      </c>
      <c r="B126" s="8" t="s">
        <v>4</v>
      </c>
      <c r="C126" s="11" t="s">
        <v>158</v>
      </c>
      <c r="D126" s="8">
        <v>240</v>
      </c>
      <c r="E126" s="8" t="s">
        <v>0</v>
      </c>
      <c r="F126" s="8" t="s">
        <v>287</v>
      </c>
      <c r="G126" s="8" t="s">
        <v>159</v>
      </c>
    </row>
    <row r="127" spans="1:7" x14ac:dyDescent="0.2">
      <c r="A127" s="7">
        <v>126</v>
      </c>
      <c r="B127" s="8" t="s">
        <v>4</v>
      </c>
      <c r="C127" s="11" t="s">
        <v>160</v>
      </c>
      <c r="D127" s="8">
        <v>250</v>
      </c>
      <c r="E127" s="8" t="s">
        <v>0</v>
      </c>
      <c r="F127" s="8" t="s">
        <v>287</v>
      </c>
      <c r="G127" s="8" t="s">
        <v>159</v>
      </c>
    </row>
    <row r="128" spans="1:7" x14ac:dyDescent="0.2">
      <c r="A128" s="7">
        <v>127</v>
      </c>
      <c r="B128" s="8" t="s">
        <v>4</v>
      </c>
      <c r="C128" s="11">
        <v>5</v>
      </c>
      <c r="D128" s="8">
        <v>220</v>
      </c>
      <c r="E128" s="8" t="s">
        <v>0</v>
      </c>
      <c r="F128" s="8" t="s">
        <v>287</v>
      </c>
      <c r="G128" s="8" t="s">
        <v>159</v>
      </c>
    </row>
    <row r="129" spans="1:7" x14ac:dyDescent="0.2">
      <c r="A129" s="7">
        <v>128</v>
      </c>
      <c r="B129" s="8" t="s">
        <v>4</v>
      </c>
      <c r="C129" s="11" t="s">
        <v>161</v>
      </c>
      <c r="D129" s="8">
        <v>200</v>
      </c>
      <c r="E129" s="8" t="s">
        <v>0</v>
      </c>
      <c r="F129" s="8" t="s">
        <v>287</v>
      </c>
      <c r="G129" s="8" t="s">
        <v>159</v>
      </c>
    </row>
    <row r="130" spans="1:7" x14ac:dyDescent="0.2">
      <c r="A130" s="7">
        <v>129</v>
      </c>
      <c r="B130" s="8" t="s">
        <v>4</v>
      </c>
      <c r="C130" s="11">
        <v>9</v>
      </c>
      <c r="D130" s="8">
        <v>200</v>
      </c>
      <c r="E130" s="8" t="s">
        <v>0</v>
      </c>
      <c r="F130" s="8" t="s">
        <v>287</v>
      </c>
      <c r="G130" s="8" t="s">
        <v>159</v>
      </c>
    </row>
    <row r="131" spans="1:7" x14ac:dyDescent="0.2">
      <c r="A131" s="7">
        <v>130</v>
      </c>
      <c r="B131" s="8" t="s">
        <v>4</v>
      </c>
      <c r="C131" s="11">
        <v>1</v>
      </c>
      <c r="D131" s="8">
        <v>250</v>
      </c>
      <c r="E131" s="8" t="s">
        <v>0</v>
      </c>
      <c r="F131" s="8" t="s">
        <v>287</v>
      </c>
      <c r="G131" s="8" t="s">
        <v>159</v>
      </c>
    </row>
    <row r="132" spans="1:7" x14ac:dyDescent="0.2">
      <c r="A132" s="7">
        <v>131</v>
      </c>
      <c r="B132" s="8" t="s">
        <v>4</v>
      </c>
      <c r="C132" s="11">
        <v>10</v>
      </c>
      <c r="D132" s="8">
        <v>260</v>
      </c>
      <c r="E132" s="8" t="s">
        <v>0</v>
      </c>
      <c r="F132" s="8" t="s">
        <v>287</v>
      </c>
      <c r="G132" s="8" t="s">
        <v>159</v>
      </c>
    </row>
    <row r="133" spans="1:7" x14ac:dyDescent="0.2">
      <c r="A133" s="7">
        <v>132</v>
      </c>
      <c r="B133" s="8" t="s">
        <v>4</v>
      </c>
      <c r="C133" s="11">
        <v>11</v>
      </c>
      <c r="D133" s="8">
        <v>280</v>
      </c>
      <c r="E133" s="8" t="s">
        <v>0</v>
      </c>
      <c r="F133" s="8" t="s">
        <v>287</v>
      </c>
      <c r="G133" s="8" t="s">
        <v>159</v>
      </c>
    </row>
    <row r="134" spans="1:7" x14ac:dyDescent="0.2">
      <c r="A134" s="7">
        <v>133</v>
      </c>
      <c r="B134" s="8" t="s">
        <v>4</v>
      </c>
      <c r="C134" s="11">
        <v>8</v>
      </c>
      <c r="D134" s="8">
        <v>230</v>
      </c>
      <c r="E134" s="8" t="s">
        <v>0</v>
      </c>
      <c r="F134" s="8" t="s">
        <v>287</v>
      </c>
      <c r="G134" s="8" t="s">
        <v>159</v>
      </c>
    </row>
    <row r="135" spans="1:7" x14ac:dyDescent="0.2">
      <c r="A135" s="7">
        <v>134</v>
      </c>
      <c r="B135" s="8" t="s">
        <v>4</v>
      </c>
      <c r="C135" s="11" t="s">
        <v>111</v>
      </c>
      <c r="D135" s="8">
        <v>230</v>
      </c>
      <c r="E135" s="8" t="s">
        <v>0</v>
      </c>
      <c r="F135" s="8" t="s">
        <v>287</v>
      </c>
      <c r="G135" s="8" t="s">
        <v>159</v>
      </c>
    </row>
    <row r="136" spans="1:7" x14ac:dyDescent="0.2">
      <c r="A136" s="7">
        <v>135</v>
      </c>
      <c r="B136" s="8" t="s">
        <v>4</v>
      </c>
      <c r="C136" s="18" t="s">
        <v>162</v>
      </c>
      <c r="D136" s="13">
        <v>360</v>
      </c>
      <c r="E136" s="8" t="s">
        <v>0</v>
      </c>
      <c r="F136" s="13" t="s">
        <v>286</v>
      </c>
      <c r="G136" s="8" t="s">
        <v>163</v>
      </c>
    </row>
    <row r="137" spans="1:7" x14ac:dyDescent="0.2">
      <c r="A137" s="7">
        <v>136</v>
      </c>
      <c r="B137" s="8" t="s">
        <v>4</v>
      </c>
      <c r="C137" s="18" t="s">
        <v>164</v>
      </c>
      <c r="D137" s="13">
        <v>260</v>
      </c>
      <c r="E137" s="8" t="s">
        <v>0</v>
      </c>
      <c r="F137" s="13" t="s">
        <v>286</v>
      </c>
      <c r="G137" s="8" t="s">
        <v>163</v>
      </c>
    </row>
    <row r="138" spans="1:7" x14ac:dyDescent="0.2">
      <c r="A138" s="7">
        <v>137</v>
      </c>
      <c r="B138" s="8" t="s">
        <v>4</v>
      </c>
      <c r="C138" s="18" t="s">
        <v>165</v>
      </c>
      <c r="D138" s="13">
        <v>100</v>
      </c>
      <c r="E138" s="8" t="s">
        <v>0</v>
      </c>
      <c r="F138" s="13" t="s">
        <v>286</v>
      </c>
      <c r="G138" s="8" t="s">
        <v>163</v>
      </c>
    </row>
    <row r="139" spans="1:7" x14ac:dyDescent="0.2">
      <c r="A139" s="7">
        <v>138</v>
      </c>
      <c r="B139" s="8" t="s">
        <v>4</v>
      </c>
      <c r="C139" s="18" t="s">
        <v>166</v>
      </c>
      <c r="D139" s="13">
        <v>400</v>
      </c>
      <c r="E139" s="8" t="s">
        <v>0</v>
      </c>
      <c r="F139" s="13" t="s">
        <v>286</v>
      </c>
      <c r="G139" s="8" t="s">
        <v>163</v>
      </c>
    </row>
    <row r="140" spans="1:7" x14ac:dyDescent="0.2">
      <c r="A140" s="7">
        <v>139</v>
      </c>
      <c r="B140" s="8" t="s">
        <v>4</v>
      </c>
      <c r="C140" s="18" t="s">
        <v>167</v>
      </c>
      <c r="D140" s="13">
        <v>320</v>
      </c>
      <c r="E140" s="8" t="s">
        <v>0</v>
      </c>
      <c r="F140" s="13" t="s">
        <v>286</v>
      </c>
      <c r="G140" s="8" t="s">
        <v>163</v>
      </c>
    </row>
    <row r="141" spans="1:7" x14ac:dyDescent="0.2">
      <c r="A141" s="7">
        <v>140</v>
      </c>
      <c r="B141" s="8" t="s">
        <v>168</v>
      </c>
      <c r="C141" s="18" t="s">
        <v>169</v>
      </c>
      <c r="D141" s="13">
        <v>280</v>
      </c>
      <c r="E141" s="8" t="s">
        <v>0</v>
      </c>
      <c r="F141" s="13" t="s">
        <v>286</v>
      </c>
      <c r="G141" s="8" t="s">
        <v>163</v>
      </c>
    </row>
    <row r="142" spans="1:7" x14ac:dyDescent="0.2">
      <c r="A142" s="7">
        <v>141</v>
      </c>
      <c r="B142" s="8" t="s">
        <v>4</v>
      </c>
      <c r="C142" s="18" t="s">
        <v>170</v>
      </c>
      <c r="D142" s="13">
        <v>140</v>
      </c>
      <c r="E142" s="8" t="s">
        <v>0</v>
      </c>
      <c r="F142" s="13" t="s">
        <v>286</v>
      </c>
      <c r="G142" s="8" t="s">
        <v>163</v>
      </c>
    </row>
    <row r="143" spans="1:7" x14ac:dyDescent="0.2">
      <c r="A143" s="7">
        <v>142</v>
      </c>
      <c r="B143" s="8" t="s">
        <v>4</v>
      </c>
      <c r="C143" s="18" t="s">
        <v>171</v>
      </c>
      <c r="D143" s="13">
        <v>235</v>
      </c>
      <c r="E143" s="8" t="s">
        <v>0</v>
      </c>
      <c r="F143" s="13" t="s">
        <v>286</v>
      </c>
      <c r="G143" s="8" t="s">
        <v>163</v>
      </c>
    </row>
    <row r="144" spans="1:7" x14ac:dyDescent="0.2">
      <c r="A144" s="7">
        <v>143</v>
      </c>
      <c r="B144" s="8" t="s">
        <v>168</v>
      </c>
      <c r="C144" s="18" t="s">
        <v>172</v>
      </c>
      <c r="D144" s="13">
        <v>275</v>
      </c>
      <c r="E144" s="8" t="s">
        <v>0</v>
      </c>
      <c r="F144" s="13" t="s">
        <v>286</v>
      </c>
      <c r="G144" s="8" t="s">
        <v>163</v>
      </c>
    </row>
    <row r="145" spans="1:7" x14ac:dyDescent="0.2">
      <c r="A145" s="7">
        <v>144</v>
      </c>
      <c r="B145" s="8" t="s">
        <v>21</v>
      </c>
      <c r="C145" s="18" t="s">
        <v>173</v>
      </c>
      <c r="D145" s="13">
        <v>265</v>
      </c>
      <c r="E145" s="8" t="s">
        <v>0</v>
      </c>
      <c r="F145" s="13" t="s">
        <v>286</v>
      </c>
      <c r="G145" s="8" t="s">
        <v>163</v>
      </c>
    </row>
    <row r="146" spans="1:7" x14ac:dyDescent="0.2">
      <c r="A146" s="7">
        <v>145</v>
      </c>
      <c r="B146" s="8" t="s">
        <v>4</v>
      </c>
      <c r="C146" s="18" t="s">
        <v>11</v>
      </c>
      <c r="D146" s="13">
        <v>600</v>
      </c>
      <c r="E146" s="8" t="s">
        <v>0</v>
      </c>
      <c r="F146" s="13" t="s">
        <v>286</v>
      </c>
      <c r="G146" s="8" t="s">
        <v>163</v>
      </c>
    </row>
    <row r="147" spans="1:7" x14ac:dyDescent="0.2">
      <c r="A147" s="7">
        <v>146</v>
      </c>
      <c r="B147" s="8" t="s">
        <v>4</v>
      </c>
      <c r="C147" s="18" t="s">
        <v>140</v>
      </c>
      <c r="D147" s="13">
        <v>290</v>
      </c>
      <c r="E147" s="8" t="s">
        <v>0</v>
      </c>
      <c r="F147" s="13" t="s">
        <v>286</v>
      </c>
      <c r="G147" s="8" t="s">
        <v>163</v>
      </c>
    </row>
    <row r="148" spans="1:7" x14ac:dyDescent="0.2">
      <c r="A148" s="7">
        <v>147</v>
      </c>
      <c r="B148" s="8" t="s">
        <v>4</v>
      </c>
      <c r="C148" s="18" t="s">
        <v>174</v>
      </c>
      <c r="D148" s="13">
        <v>155</v>
      </c>
      <c r="E148" s="8" t="s">
        <v>0</v>
      </c>
      <c r="F148" s="13" t="s">
        <v>286</v>
      </c>
      <c r="G148" s="8" t="s">
        <v>163</v>
      </c>
    </row>
    <row r="149" spans="1:7" x14ac:dyDescent="0.2">
      <c r="A149" s="7">
        <v>148</v>
      </c>
      <c r="B149" s="8" t="s">
        <v>4</v>
      </c>
      <c r="C149" s="18" t="s">
        <v>175</v>
      </c>
      <c r="D149" s="13">
        <v>250</v>
      </c>
      <c r="E149" s="8" t="s">
        <v>0</v>
      </c>
      <c r="F149" s="13" t="s">
        <v>286</v>
      </c>
      <c r="G149" s="8" t="s">
        <v>163</v>
      </c>
    </row>
    <row r="150" spans="1:7" x14ac:dyDescent="0.2">
      <c r="A150" s="7">
        <v>149</v>
      </c>
      <c r="B150" s="8" t="s">
        <v>168</v>
      </c>
      <c r="C150" s="9" t="s">
        <v>176</v>
      </c>
      <c r="D150" s="13">
        <v>110</v>
      </c>
      <c r="E150" s="8" t="s">
        <v>0</v>
      </c>
      <c r="F150" s="13" t="s">
        <v>286</v>
      </c>
      <c r="G150" s="8" t="s">
        <v>163</v>
      </c>
    </row>
    <row r="151" spans="1:7" x14ac:dyDescent="0.2">
      <c r="A151" s="7">
        <v>150</v>
      </c>
      <c r="B151" s="8" t="s">
        <v>168</v>
      </c>
      <c r="C151" s="9" t="s">
        <v>177</v>
      </c>
      <c r="D151" s="13">
        <v>110</v>
      </c>
      <c r="E151" s="8" t="s">
        <v>0</v>
      </c>
      <c r="F151" s="13" t="s">
        <v>286</v>
      </c>
      <c r="G151" s="8" t="s">
        <v>163</v>
      </c>
    </row>
    <row r="152" spans="1:7" x14ac:dyDescent="0.2">
      <c r="A152" s="7">
        <v>151</v>
      </c>
      <c r="B152" s="8" t="s">
        <v>4</v>
      </c>
      <c r="C152" s="11" t="s">
        <v>178</v>
      </c>
      <c r="D152" s="13">
        <v>100</v>
      </c>
      <c r="E152" s="8" t="s">
        <v>0</v>
      </c>
      <c r="F152" s="13" t="s">
        <v>286</v>
      </c>
      <c r="G152" s="8" t="s">
        <v>163</v>
      </c>
    </row>
    <row r="153" spans="1:7" x14ac:dyDescent="0.2">
      <c r="A153" s="7">
        <v>152</v>
      </c>
      <c r="B153" s="8" t="s">
        <v>4</v>
      </c>
      <c r="C153" s="18" t="s">
        <v>179</v>
      </c>
      <c r="D153" s="13">
        <v>465</v>
      </c>
      <c r="E153" s="8" t="s">
        <v>0</v>
      </c>
      <c r="F153" s="13" t="s">
        <v>286</v>
      </c>
      <c r="G153" s="8" t="s">
        <v>163</v>
      </c>
    </row>
    <row r="154" spans="1:7" x14ac:dyDescent="0.2">
      <c r="A154" s="7">
        <v>153</v>
      </c>
      <c r="B154" s="19" t="s">
        <v>4</v>
      </c>
      <c r="C154" s="9" t="s">
        <v>180</v>
      </c>
      <c r="D154" s="8">
        <v>635</v>
      </c>
      <c r="E154" s="8" t="s">
        <v>0</v>
      </c>
      <c r="F154" s="8" t="s">
        <v>286</v>
      </c>
      <c r="G154" s="8" t="s">
        <v>181</v>
      </c>
    </row>
    <row r="155" spans="1:7" x14ac:dyDescent="0.2">
      <c r="A155" s="7">
        <v>154</v>
      </c>
      <c r="B155" s="20" t="s">
        <v>102</v>
      </c>
      <c r="C155" s="16" t="s">
        <v>182</v>
      </c>
      <c r="D155" s="13">
        <v>450</v>
      </c>
      <c r="E155" s="13" t="s">
        <v>0</v>
      </c>
      <c r="F155" s="13" t="s">
        <v>286</v>
      </c>
      <c r="G155" s="13" t="s">
        <v>181</v>
      </c>
    </row>
    <row r="156" spans="1:7" x14ac:dyDescent="0.2">
      <c r="A156" s="7">
        <v>155</v>
      </c>
      <c r="B156" s="20" t="s">
        <v>4</v>
      </c>
      <c r="C156" s="16" t="s">
        <v>183</v>
      </c>
      <c r="D156" s="13">
        <v>210</v>
      </c>
      <c r="E156" s="13" t="s">
        <v>6</v>
      </c>
      <c r="F156" s="13" t="s">
        <v>286</v>
      </c>
      <c r="G156" s="13" t="s">
        <v>181</v>
      </c>
    </row>
    <row r="157" spans="1:7" x14ac:dyDescent="0.2">
      <c r="A157" s="7">
        <v>156</v>
      </c>
      <c r="B157" s="20" t="s">
        <v>4</v>
      </c>
      <c r="C157" s="16" t="s">
        <v>184</v>
      </c>
      <c r="D157" s="13">
        <v>230</v>
      </c>
      <c r="E157" s="13" t="s">
        <v>0</v>
      </c>
      <c r="F157" s="13" t="s">
        <v>286</v>
      </c>
      <c r="G157" s="13" t="s">
        <v>181</v>
      </c>
    </row>
    <row r="158" spans="1:7" x14ac:dyDescent="0.2">
      <c r="A158" s="7">
        <v>157</v>
      </c>
      <c r="B158" s="20" t="s">
        <v>4</v>
      </c>
      <c r="C158" s="16" t="s">
        <v>185</v>
      </c>
      <c r="D158" s="13">
        <v>220</v>
      </c>
      <c r="E158" s="13" t="s">
        <v>0</v>
      </c>
      <c r="F158" s="13" t="s">
        <v>286</v>
      </c>
      <c r="G158" s="13" t="s">
        <v>181</v>
      </c>
    </row>
    <row r="159" spans="1:7" x14ac:dyDescent="0.2">
      <c r="A159" s="7">
        <v>158</v>
      </c>
      <c r="B159" s="20" t="s">
        <v>4</v>
      </c>
      <c r="C159" s="16" t="s">
        <v>186</v>
      </c>
      <c r="D159" s="13">
        <v>640</v>
      </c>
      <c r="E159" s="13" t="s">
        <v>0</v>
      </c>
      <c r="F159" s="13" t="s">
        <v>286</v>
      </c>
      <c r="G159" s="13" t="s">
        <v>181</v>
      </c>
    </row>
    <row r="160" spans="1:7" x14ac:dyDescent="0.2">
      <c r="A160" s="7">
        <v>159</v>
      </c>
      <c r="B160" s="20" t="s">
        <v>4</v>
      </c>
      <c r="C160" s="16" t="s">
        <v>187</v>
      </c>
      <c r="D160" s="13">
        <v>300</v>
      </c>
      <c r="E160" s="13" t="s">
        <v>0</v>
      </c>
      <c r="F160" s="13" t="s">
        <v>286</v>
      </c>
      <c r="G160" s="13" t="s">
        <v>181</v>
      </c>
    </row>
    <row r="161" spans="1:7" x14ac:dyDescent="0.2">
      <c r="A161" s="7">
        <v>160</v>
      </c>
      <c r="B161" s="20" t="s">
        <v>4</v>
      </c>
      <c r="C161" s="16" t="s">
        <v>188</v>
      </c>
      <c r="D161" s="13">
        <v>860</v>
      </c>
      <c r="E161" s="13" t="s">
        <v>0</v>
      </c>
      <c r="F161" s="13" t="s">
        <v>286</v>
      </c>
      <c r="G161" s="13" t="s">
        <v>181</v>
      </c>
    </row>
    <row r="162" spans="1:7" x14ac:dyDescent="0.2">
      <c r="A162" s="7">
        <v>161</v>
      </c>
      <c r="B162" s="20" t="s">
        <v>4</v>
      </c>
      <c r="C162" s="16" t="s">
        <v>189</v>
      </c>
      <c r="D162" s="13">
        <v>270</v>
      </c>
      <c r="E162" s="13" t="s">
        <v>6</v>
      </c>
      <c r="F162" s="13" t="s">
        <v>286</v>
      </c>
      <c r="G162" s="13" t="s">
        <v>181</v>
      </c>
    </row>
    <row r="163" spans="1:7" x14ac:dyDescent="0.2">
      <c r="A163" s="7">
        <v>162</v>
      </c>
      <c r="B163" s="20" t="s">
        <v>4</v>
      </c>
      <c r="C163" s="16" t="s">
        <v>190</v>
      </c>
      <c r="D163" s="13">
        <v>160</v>
      </c>
      <c r="E163" s="13" t="s">
        <v>0</v>
      </c>
      <c r="F163" s="13" t="s">
        <v>286</v>
      </c>
      <c r="G163" s="13" t="s">
        <v>181</v>
      </c>
    </row>
    <row r="164" spans="1:7" x14ac:dyDescent="0.2">
      <c r="A164" s="7">
        <v>163</v>
      </c>
      <c r="B164" s="20" t="s">
        <v>4</v>
      </c>
      <c r="C164" s="16" t="s">
        <v>191</v>
      </c>
      <c r="D164" s="13">
        <v>230</v>
      </c>
      <c r="E164" s="13" t="s">
        <v>0</v>
      </c>
      <c r="F164" s="13" t="s">
        <v>286</v>
      </c>
      <c r="G164" s="13" t="s">
        <v>181</v>
      </c>
    </row>
    <row r="165" spans="1:7" x14ac:dyDescent="0.2">
      <c r="A165" s="7">
        <v>164</v>
      </c>
      <c r="B165" s="20" t="s">
        <v>4</v>
      </c>
      <c r="C165" s="16" t="s">
        <v>192</v>
      </c>
      <c r="D165" s="13">
        <v>160</v>
      </c>
      <c r="E165" s="13" t="s">
        <v>0</v>
      </c>
      <c r="F165" s="13" t="s">
        <v>286</v>
      </c>
      <c r="G165" s="13" t="s">
        <v>181</v>
      </c>
    </row>
    <row r="166" spans="1:7" x14ac:dyDescent="0.2">
      <c r="A166" s="7">
        <v>165</v>
      </c>
      <c r="B166" s="20" t="s">
        <v>4</v>
      </c>
      <c r="C166" s="16" t="s">
        <v>193</v>
      </c>
      <c r="D166" s="13">
        <v>195</v>
      </c>
      <c r="E166" s="13" t="s">
        <v>0</v>
      </c>
      <c r="F166" s="13" t="s">
        <v>286</v>
      </c>
      <c r="G166" s="13" t="s">
        <v>181</v>
      </c>
    </row>
    <row r="167" spans="1:7" x14ac:dyDescent="0.2">
      <c r="A167" s="7">
        <v>166</v>
      </c>
      <c r="B167" s="20" t="s">
        <v>4</v>
      </c>
      <c r="C167" s="16" t="s">
        <v>194</v>
      </c>
      <c r="D167" s="13">
        <v>90</v>
      </c>
      <c r="E167" s="13" t="s">
        <v>0</v>
      </c>
      <c r="F167" s="13" t="s">
        <v>286</v>
      </c>
      <c r="G167" s="13" t="s">
        <v>181</v>
      </c>
    </row>
    <row r="168" spans="1:7" x14ac:dyDescent="0.2">
      <c r="A168" s="7">
        <v>167</v>
      </c>
      <c r="B168" s="20" t="s">
        <v>102</v>
      </c>
      <c r="C168" s="16" t="s">
        <v>195</v>
      </c>
      <c r="D168" s="13">
        <v>920</v>
      </c>
      <c r="E168" s="13" t="s">
        <v>0</v>
      </c>
      <c r="F168" s="13" t="s">
        <v>286</v>
      </c>
      <c r="G168" s="13" t="s">
        <v>181</v>
      </c>
    </row>
    <row r="169" spans="1:7" x14ac:dyDescent="0.2">
      <c r="A169" s="7">
        <v>168</v>
      </c>
      <c r="B169" s="20" t="s">
        <v>102</v>
      </c>
      <c r="C169" s="16" t="s">
        <v>196</v>
      </c>
      <c r="D169" s="13">
        <v>1250</v>
      </c>
      <c r="E169" s="13" t="s">
        <v>0</v>
      </c>
      <c r="F169" s="13" t="s">
        <v>286</v>
      </c>
      <c r="G169" s="13" t="s">
        <v>181</v>
      </c>
    </row>
    <row r="170" spans="1:7" x14ac:dyDescent="0.2">
      <c r="A170" s="7">
        <v>169</v>
      </c>
      <c r="B170" s="20" t="s">
        <v>136</v>
      </c>
      <c r="C170" s="16" t="s">
        <v>197</v>
      </c>
      <c r="D170" s="13">
        <v>70</v>
      </c>
      <c r="E170" s="13" t="s">
        <v>0</v>
      </c>
      <c r="F170" s="13" t="s">
        <v>286</v>
      </c>
      <c r="G170" s="13" t="s">
        <v>181</v>
      </c>
    </row>
    <row r="171" spans="1:7" x14ac:dyDescent="0.2">
      <c r="A171" s="7">
        <v>170</v>
      </c>
      <c r="B171" s="8" t="s">
        <v>4</v>
      </c>
      <c r="C171" s="18" t="s">
        <v>201</v>
      </c>
      <c r="D171" s="20">
        <v>610</v>
      </c>
      <c r="E171" s="8" t="s">
        <v>0</v>
      </c>
      <c r="F171" s="8" t="s">
        <v>287</v>
      </c>
      <c r="G171" s="8" t="s">
        <v>202</v>
      </c>
    </row>
    <row r="172" spans="1:7" x14ac:dyDescent="0.2">
      <c r="A172" s="7">
        <v>171</v>
      </c>
      <c r="B172" s="8" t="s">
        <v>4</v>
      </c>
      <c r="C172" s="18" t="s">
        <v>203</v>
      </c>
      <c r="D172" s="20">
        <v>610</v>
      </c>
      <c r="E172" s="8" t="s">
        <v>0</v>
      </c>
      <c r="F172" s="8" t="s">
        <v>287</v>
      </c>
      <c r="G172" s="8" t="s">
        <v>202</v>
      </c>
    </row>
    <row r="173" spans="1:7" x14ac:dyDescent="0.2">
      <c r="A173" s="7">
        <v>172</v>
      </c>
      <c r="B173" s="8" t="s">
        <v>4</v>
      </c>
      <c r="C173" s="11" t="s">
        <v>204</v>
      </c>
      <c r="D173" s="19">
        <v>1097</v>
      </c>
      <c r="E173" s="8" t="s">
        <v>0</v>
      </c>
      <c r="F173" s="8" t="s">
        <v>287</v>
      </c>
      <c r="G173" s="8" t="s">
        <v>202</v>
      </c>
    </row>
    <row r="174" spans="1:7" x14ac:dyDescent="0.2">
      <c r="A174" s="7">
        <v>173</v>
      </c>
      <c r="B174" s="8" t="s">
        <v>4</v>
      </c>
      <c r="C174" s="11" t="s">
        <v>11</v>
      </c>
      <c r="D174" s="20">
        <v>280</v>
      </c>
      <c r="E174" s="8" t="s">
        <v>0</v>
      </c>
      <c r="F174" s="8" t="s">
        <v>287</v>
      </c>
      <c r="G174" s="8" t="s">
        <v>202</v>
      </c>
    </row>
    <row r="175" spans="1:7" x14ac:dyDescent="0.2">
      <c r="A175" s="7">
        <v>174</v>
      </c>
      <c r="B175" s="8" t="s">
        <v>2</v>
      </c>
      <c r="C175" s="18" t="s">
        <v>162</v>
      </c>
      <c r="D175" s="20">
        <v>530</v>
      </c>
      <c r="E175" s="8" t="s">
        <v>0</v>
      </c>
      <c r="F175" s="8" t="s">
        <v>287</v>
      </c>
      <c r="G175" s="8" t="s">
        <v>202</v>
      </c>
    </row>
    <row r="176" spans="1:7" x14ac:dyDescent="0.2">
      <c r="A176" s="7">
        <v>175</v>
      </c>
      <c r="B176" s="8" t="s">
        <v>4</v>
      </c>
      <c r="C176" s="11" t="s">
        <v>205</v>
      </c>
      <c r="D176" s="20">
        <v>250</v>
      </c>
      <c r="E176" s="8" t="s">
        <v>0</v>
      </c>
      <c r="F176" s="8" t="s">
        <v>287</v>
      </c>
      <c r="G176" s="8" t="s">
        <v>202</v>
      </c>
    </row>
    <row r="177" spans="1:7" x14ac:dyDescent="0.2">
      <c r="A177" s="7">
        <v>176</v>
      </c>
      <c r="B177" s="8" t="s">
        <v>7</v>
      </c>
      <c r="C177" s="11" t="s">
        <v>206</v>
      </c>
      <c r="D177" s="20">
        <v>565</v>
      </c>
      <c r="E177" s="8" t="s">
        <v>0</v>
      </c>
      <c r="F177" s="8" t="s">
        <v>287</v>
      </c>
      <c r="G177" s="8" t="s">
        <v>202</v>
      </c>
    </row>
    <row r="178" spans="1:7" x14ac:dyDescent="0.2">
      <c r="A178" s="7">
        <v>177</v>
      </c>
      <c r="B178" s="8" t="s">
        <v>4</v>
      </c>
      <c r="C178" s="18" t="s">
        <v>207</v>
      </c>
      <c r="D178" s="20">
        <v>563</v>
      </c>
      <c r="E178" s="8" t="s">
        <v>0</v>
      </c>
      <c r="F178" s="8" t="s">
        <v>287</v>
      </c>
      <c r="G178" s="8" t="s">
        <v>202</v>
      </c>
    </row>
    <row r="179" spans="1:7" x14ac:dyDescent="0.2">
      <c r="A179" s="7">
        <v>178</v>
      </c>
      <c r="B179" s="8" t="s">
        <v>4</v>
      </c>
      <c r="C179" s="18" t="s">
        <v>208</v>
      </c>
      <c r="D179" s="20">
        <v>50</v>
      </c>
      <c r="E179" s="8" t="s">
        <v>0</v>
      </c>
      <c r="F179" s="8" t="s">
        <v>287</v>
      </c>
      <c r="G179" s="8" t="s">
        <v>202</v>
      </c>
    </row>
    <row r="180" spans="1:7" x14ac:dyDescent="0.2">
      <c r="A180" s="7">
        <v>179</v>
      </c>
      <c r="B180" s="8" t="s">
        <v>4</v>
      </c>
      <c r="C180" s="18" t="s">
        <v>209</v>
      </c>
      <c r="D180" s="20">
        <v>600</v>
      </c>
      <c r="E180" s="8" t="s">
        <v>0</v>
      </c>
      <c r="F180" s="8" t="s">
        <v>287</v>
      </c>
      <c r="G180" s="8" t="s">
        <v>202</v>
      </c>
    </row>
    <row r="181" spans="1:7" x14ac:dyDescent="0.2">
      <c r="A181" s="7">
        <v>180</v>
      </c>
      <c r="B181" s="8" t="s">
        <v>4</v>
      </c>
      <c r="C181" s="11" t="s">
        <v>210</v>
      </c>
      <c r="D181" s="20">
        <v>40</v>
      </c>
      <c r="E181" s="8" t="s">
        <v>0</v>
      </c>
      <c r="F181" s="8" t="s">
        <v>287</v>
      </c>
      <c r="G181" s="8" t="s">
        <v>202</v>
      </c>
    </row>
    <row r="182" spans="1:7" x14ac:dyDescent="0.2">
      <c r="A182" s="7">
        <v>181</v>
      </c>
      <c r="B182" s="8" t="s">
        <v>21</v>
      </c>
      <c r="C182" s="11" t="s">
        <v>211</v>
      </c>
      <c r="D182" s="20">
        <v>50</v>
      </c>
      <c r="E182" s="8" t="s">
        <v>0</v>
      </c>
      <c r="F182" s="8" t="s">
        <v>287</v>
      </c>
      <c r="G182" s="8" t="s">
        <v>202</v>
      </c>
    </row>
    <row r="183" spans="1:7" x14ac:dyDescent="0.2">
      <c r="A183" s="7">
        <v>182</v>
      </c>
      <c r="B183" s="8" t="s">
        <v>2</v>
      </c>
      <c r="C183" s="11" t="s">
        <v>212</v>
      </c>
      <c r="D183" s="8">
        <v>205</v>
      </c>
      <c r="E183" s="8" t="s">
        <v>0</v>
      </c>
      <c r="F183" s="8" t="s">
        <v>286</v>
      </c>
      <c r="G183" s="8" t="s">
        <v>213</v>
      </c>
    </row>
    <row r="184" spans="1:7" x14ac:dyDescent="0.2">
      <c r="A184" s="7">
        <v>183</v>
      </c>
      <c r="B184" s="13" t="s">
        <v>2</v>
      </c>
      <c r="C184" s="11" t="s">
        <v>214</v>
      </c>
      <c r="D184" s="13">
        <v>440</v>
      </c>
      <c r="E184" s="13" t="s">
        <v>0</v>
      </c>
      <c r="F184" s="13" t="s">
        <v>286</v>
      </c>
      <c r="G184" s="13" t="s">
        <v>213</v>
      </c>
    </row>
    <row r="185" spans="1:7" x14ac:dyDescent="0.2">
      <c r="A185" s="7">
        <v>184</v>
      </c>
      <c r="B185" s="13" t="s">
        <v>4</v>
      </c>
      <c r="C185" s="9" t="s">
        <v>179</v>
      </c>
      <c r="D185" s="13">
        <v>800</v>
      </c>
      <c r="E185" s="13" t="s">
        <v>0</v>
      </c>
      <c r="F185" s="13" t="s">
        <v>286</v>
      </c>
      <c r="G185" s="13" t="s">
        <v>213</v>
      </c>
    </row>
    <row r="186" spans="1:7" x14ac:dyDescent="0.2">
      <c r="A186" s="7">
        <v>185</v>
      </c>
      <c r="B186" s="13" t="s">
        <v>4</v>
      </c>
      <c r="C186" s="16" t="s">
        <v>215</v>
      </c>
      <c r="D186" s="13">
        <v>175</v>
      </c>
      <c r="E186" s="13" t="s">
        <v>0</v>
      </c>
      <c r="F186" s="13" t="s">
        <v>286</v>
      </c>
      <c r="G186" s="13" t="s">
        <v>213</v>
      </c>
    </row>
    <row r="187" spans="1:7" x14ac:dyDescent="0.2">
      <c r="A187" s="7">
        <v>186</v>
      </c>
      <c r="B187" s="13" t="s">
        <v>4</v>
      </c>
      <c r="C187" s="16" t="s">
        <v>216</v>
      </c>
      <c r="D187" s="13">
        <v>170</v>
      </c>
      <c r="E187" s="13" t="s">
        <v>0</v>
      </c>
      <c r="F187" s="13" t="s">
        <v>286</v>
      </c>
      <c r="G187" s="13" t="s">
        <v>213</v>
      </c>
    </row>
    <row r="188" spans="1:7" x14ac:dyDescent="0.2">
      <c r="A188" s="7">
        <v>187</v>
      </c>
      <c r="B188" s="13" t="s">
        <v>4</v>
      </c>
      <c r="C188" s="16" t="s">
        <v>217</v>
      </c>
      <c r="D188" s="13">
        <v>200</v>
      </c>
      <c r="E188" s="13" t="s">
        <v>0</v>
      </c>
      <c r="F188" s="13" t="s">
        <v>286</v>
      </c>
      <c r="G188" s="13" t="s">
        <v>213</v>
      </c>
    </row>
    <row r="189" spans="1:7" x14ac:dyDescent="0.2">
      <c r="A189" s="7">
        <v>188</v>
      </c>
      <c r="B189" s="13" t="s">
        <v>4</v>
      </c>
      <c r="C189" s="16" t="s">
        <v>218</v>
      </c>
      <c r="D189" s="13">
        <v>170</v>
      </c>
      <c r="E189" s="13" t="s">
        <v>0</v>
      </c>
      <c r="F189" s="13" t="s">
        <v>286</v>
      </c>
      <c r="G189" s="13" t="s">
        <v>213</v>
      </c>
    </row>
    <row r="190" spans="1:7" x14ac:dyDescent="0.2">
      <c r="A190" s="7">
        <v>189</v>
      </c>
      <c r="B190" s="13" t="s">
        <v>4</v>
      </c>
      <c r="C190" s="16" t="s">
        <v>219</v>
      </c>
      <c r="D190" s="13">
        <v>150</v>
      </c>
      <c r="E190" s="13" t="s">
        <v>0</v>
      </c>
      <c r="F190" s="13" t="s">
        <v>286</v>
      </c>
      <c r="G190" s="13" t="s">
        <v>213</v>
      </c>
    </row>
    <row r="191" spans="1:7" x14ac:dyDescent="0.2">
      <c r="A191" s="7">
        <v>190</v>
      </c>
      <c r="B191" s="13" t="s">
        <v>4</v>
      </c>
      <c r="C191" s="9" t="s">
        <v>220</v>
      </c>
      <c r="D191" s="13">
        <v>615</v>
      </c>
      <c r="E191" s="13" t="s">
        <v>0</v>
      </c>
      <c r="F191" s="13" t="s">
        <v>286</v>
      </c>
      <c r="G191" s="13" t="s">
        <v>213</v>
      </c>
    </row>
    <row r="192" spans="1:7" x14ac:dyDescent="0.2">
      <c r="A192" s="7">
        <v>191</v>
      </c>
      <c r="B192" s="13" t="s">
        <v>4</v>
      </c>
      <c r="C192" s="16" t="s">
        <v>221</v>
      </c>
      <c r="D192" s="13">
        <v>230</v>
      </c>
      <c r="E192" s="13" t="s">
        <v>0</v>
      </c>
      <c r="F192" s="13" t="s">
        <v>286</v>
      </c>
      <c r="G192" s="13" t="s">
        <v>213</v>
      </c>
    </row>
    <row r="193" spans="1:7" x14ac:dyDescent="0.2">
      <c r="A193" s="7">
        <v>192</v>
      </c>
      <c r="B193" s="13" t="s">
        <v>4</v>
      </c>
      <c r="C193" s="9" t="s">
        <v>222</v>
      </c>
      <c r="D193" s="13">
        <v>463</v>
      </c>
      <c r="E193" s="13" t="s">
        <v>0</v>
      </c>
      <c r="F193" s="13" t="s">
        <v>286</v>
      </c>
      <c r="G193" s="13" t="s">
        <v>213</v>
      </c>
    </row>
    <row r="194" spans="1:7" x14ac:dyDescent="0.2">
      <c r="A194" s="7">
        <v>193</v>
      </c>
      <c r="B194" s="13" t="s">
        <v>4</v>
      </c>
      <c r="C194" s="16" t="s">
        <v>223</v>
      </c>
      <c r="D194" s="13">
        <v>740</v>
      </c>
      <c r="E194" s="13" t="s">
        <v>0</v>
      </c>
      <c r="F194" s="13" t="s">
        <v>286</v>
      </c>
      <c r="G194" s="13" t="s">
        <v>213</v>
      </c>
    </row>
    <row r="195" spans="1:7" x14ac:dyDescent="0.2">
      <c r="A195" s="7">
        <v>194</v>
      </c>
      <c r="B195" s="13" t="s">
        <v>4</v>
      </c>
      <c r="C195" s="9" t="s">
        <v>224</v>
      </c>
      <c r="D195" s="13">
        <v>420</v>
      </c>
      <c r="E195" s="13" t="s">
        <v>0</v>
      </c>
      <c r="F195" s="13" t="s">
        <v>286</v>
      </c>
      <c r="G195" s="13" t="s">
        <v>213</v>
      </c>
    </row>
    <row r="196" spans="1:7" x14ac:dyDescent="0.2">
      <c r="A196" s="7">
        <v>195</v>
      </c>
      <c r="B196" s="13" t="s">
        <v>4</v>
      </c>
      <c r="C196" s="16" t="s">
        <v>225</v>
      </c>
      <c r="D196" s="13">
        <v>115</v>
      </c>
      <c r="E196" s="13" t="s">
        <v>0</v>
      </c>
      <c r="F196" s="13" t="s">
        <v>286</v>
      </c>
      <c r="G196" s="13" t="s">
        <v>213</v>
      </c>
    </row>
    <row r="197" spans="1:7" x14ac:dyDescent="0.2">
      <c r="A197" s="7">
        <v>196</v>
      </c>
      <c r="B197" s="13" t="s">
        <v>4</v>
      </c>
      <c r="C197" s="9" t="s">
        <v>226</v>
      </c>
      <c r="D197" s="13">
        <v>470</v>
      </c>
      <c r="E197" s="13" t="s">
        <v>0</v>
      </c>
      <c r="F197" s="13" t="s">
        <v>287</v>
      </c>
      <c r="G197" s="13" t="s">
        <v>227</v>
      </c>
    </row>
    <row r="198" spans="1:7" x14ac:dyDescent="0.2">
      <c r="A198" s="7">
        <v>197</v>
      </c>
      <c r="B198" s="13" t="s">
        <v>4</v>
      </c>
      <c r="C198" s="16" t="s">
        <v>228</v>
      </c>
      <c r="D198" s="13">
        <v>190</v>
      </c>
      <c r="E198" s="13" t="s">
        <v>0</v>
      </c>
      <c r="F198" s="13" t="s">
        <v>287</v>
      </c>
      <c r="G198" s="13" t="s">
        <v>227</v>
      </c>
    </row>
    <row r="199" spans="1:7" x14ac:dyDescent="0.2">
      <c r="A199" s="7">
        <v>198</v>
      </c>
      <c r="B199" s="13" t="s">
        <v>4</v>
      </c>
      <c r="C199" s="16" t="s">
        <v>229</v>
      </c>
      <c r="D199" s="13">
        <v>200</v>
      </c>
      <c r="E199" s="13" t="s">
        <v>0</v>
      </c>
      <c r="F199" s="13" t="s">
        <v>287</v>
      </c>
      <c r="G199" s="13" t="s">
        <v>227</v>
      </c>
    </row>
    <row r="200" spans="1:7" x14ac:dyDescent="0.2">
      <c r="A200" s="7">
        <v>199</v>
      </c>
      <c r="B200" s="13" t="s">
        <v>4</v>
      </c>
      <c r="C200" s="16" t="s">
        <v>230</v>
      </c>
      <c r="D200" s="13">
        <v>120</v>
      </c>
      <c r="E200" s="13" t="s">
        <v>0</v>
      </c>
      <c r="F200" s="13" t="s">
        <v>287</v>
      </c>
      <c r="G200" s="13" t="s">
        <v>227</v>
      </c>
    </row>
    <row r="201" spans="1:7" x14ac:dyDescent="0.2">
      <c r="A201" s="7">
        <v>200</v>
      </c>
      <c r="B201" s="13" t="s">
        <v>4</v>
      </c>
      <c r="C201" s="16" t="s">
        <v>231</v>
      </c>
      <c r="D201" s="13">
        <v>80</v>
      </c>
      <c r="E201" s="13" t="s">
        <v>0</v>
      </c>
      <c r="F201" s="13" t="s">
        <v>287</v>
      </c>
      <c r="G201" s="13" t="s">
        <v>227</v>
      </c>
    </row>
    <row r="202" spans="1:7" x14ac:dyDescent="0.2">
      <c r="A202" s="7">
        <v>201</v>
      </c>
      <c r="B202" s="13" t="s">
        <v>4</v>
      </c>
      <c r="C202" s="9" t="s">
        <v>232</v>
      </c>
      <c r="D202" s="13">
        <v>440</v>
      </c>
      <c r="E202" s="13" t="s">
        <v>0</v>
      </c>
      <c r="F202" s="13" t="s">
        <v>287</v>
      </c>
      <c r="G202" s="13" t="s">
        <v>227</v>
      </c>
    </row>
    <row r="203" spans="1:7" x14ac:dyDescent="0.2">
      <c r="A203" s="7">
        <v>202</v>
      </c>
      <c r="B203" s="8" t="s">
        <v>4</v>
      </c>
      <c r="C203" s="9" t="s">
        <v>233</v>
      </c>
      <c r="D203" s="8">
        <v>1230</v>
      </c>
      <c r="E203" s="8" t="s">
        <v>0</v>
      </c>
      <c r="F203" s="8" t="s">
        <v>287</v>
      </c>
      <c r="G203" s="8" t="s">
        <v>227</v>
      </c>
    </row>
    <row r="204" spans="1:7" x14ac:dyDescent="0.2">
      <c r="A204" s="7">
        <v>203</v>
      </c>
      <c r="B204" s="8" t="s">
        <v>4</v>
      </c>
      <c r="C204" s="11" t="s">
        <v>212</v>
      </c>
      <c r="D204" s="8">
        <v>370</v>
      </c>
      <c r="E204" s="8" t="s">
        <v>0</v>
      </c>
      <c r="F204" s="8" t="s">
        <v>287</v>
      </c>
      <c r="G204" s="8" t="s">
        <v>227</v>
      </c>
    </row>
    <row r="205" spans="1:7" x14ac:dyDescent="0.2">
      <c r="A205" s="7">
        <v>204</v>
      </c>
      <c r="B205" s="13" t="s">
        <v>4</v>
      </c>
      <c r="C205" s="18" t="s">
        <v>234</v>
      </c>
      <c r="D205" s="13">
        <v>350</v>
      </c>
      <c r="E205" s="13" t="s">
        <v>0</v>
      </c>
      <c r="F205" s="13" t="s">
        <v>287</v>
      </c>
      <c r="G205" s="13" t="s">
        <v>227</v>
      </c>
    </row>
    <row r="206" spans="1:7" x14ac:dyDescent="0.2">
      <c r="A206" s="7">
        <v>205</v>
      </c>
      <c r="B206" s="20" t="s">
        <v>4</v>
      </c>
      <c r="C206" s="21" t="s">
        <v>239</v>
      </c>
      <c r="D206" s="13">
        <v>200</v>
      </c>
      <c r="E206" s="20" t="s">
        <v>0</v>
      </c>
      <c r="F206" s="20" t="s">
        <v>286</v>
      </c>
      <c r="G206" s="20" t="s">
        <v>240</v>
      </c>
    </row>
    <row r="207" spans="1:7" x14ac:dyDescent="0.2">
      <c r="A207" s="7">
        <v>206</v>
      </c>
      <c r="B207" s="20" t="s">
        <v>4</v>
      </c>
      <c r="C207" s="9" t="s">
        <v>241</v>
      </c>
      <c r="D207" s="13">
        <v>88</v>
      </c>
      <c r="E207" s="13" t="s">
        <v>0</v>
      </c>
      <c r="F207" s="20" t="s">
        <v>286</v>
      </c>
      <c r="G207" s="20" t="s">
        <v>240</v>
      </c>
    </row>
    <row r="208" spans="1:7" x14ac:dyDescent="0.2">
      <c r="A208" s="7">
        <v>207</v>
      </c>
      <c r="B208" s="20" t="s">
        <v>4</v>
      </c>
      <c r="C208" s="21" t="s">
        <v>242</v>
      </c>
      <c r="D208" s="13">
        <v>1700</v>
      </c>
      <c r="E208" s="20" t="s">
        <v>0</v>
      </c>
      <c r="F208" s="20" t="s">
        <v>286</v>
      </c>
      <c r="G208" s="20" t="s">
        <v>240</v>
      </c>
    </row>
    <row r="209" spans="1:7" x14ac:dyDescent="0.2">
      <c r="A209" s="7">
        <v>208</v>
      </c>
      <c r="B209" s="20" t="s">
        <v>4</v>
      </c>
      <c r="C209" s="21" t="s">
        <v>243</v>
      </c>
      <c r="D209" s="13">
        <v>350</v>
      </c>
      <c r="E209" s="20" t="s">
        <v>0</v>
      </c>
      <c r="F209" s="20" t="s">
        <v>286</v>
      </c>
      <c r="G209" s="20" t="s">
        <v>240</v>
      </c>
    </row>
    <row r="210" spans="1:7" x14ac:dyDescent="0.2">
      <c r="A210" s="7">
        <v>209</v>
      </c>
      <c r="B210" s="19" t="s">
        <v>4</v>
      </c>
      <c r="C210" s="9" t="s">
        <v>244</v>
      </c>
      <c r="D210" s="8">
        <v>375</v>
      </c>
      <c r="E210" s="19" t="s">
        <v>0</v>
      </c>
      <c r="F210" s="19" t="s">
        <v>287</v>
      </c>
      <c r="G210" s="19" t="s">
        <v>245</v>
      </c>
    </row>
    <row r="211" spans="1:7" x14ac:dyDescent="0.2">
      <c r="A211" s="7">
        <v>210</v>
      </c>
      <c r="B211" s="19" t="s">
        <v>150</v>
      </c>
      <c r="C211" s="9" t="s">
        <v>246</v>
      </c>
      <c r="D211" s="8">
        <v>1520</v>
      </c>
      <c r="E211" s="8" t="s">
        <v>0</v>
      </c>
      <c r="F211" s="8" t="s">
        <v>287</v>
      </c>
      <c r="G211" s="19" t="s">
        <v>245</v>
      </c>
    </row>
    <row r="212" spans="1:7" x14ac:dyDescent="0.2">
      <c r="A212" s="7">
        <v>211</v>
      </c>
      <c r="B212" s="13" t="s">
        <v>2</v>
      </c>
      <c r="C212" s="18" t="s">
        <v>249</v>
      </c>
      <c r="D212" s="13">
        <v>650</v>
      </c>
      <c r="E212" s="13" t="s">
        <v>0</v>
      </c>
      <c r="F212" s="13" t="s">
        <v>286</v>
      </c>
      <c r="G212" s="13" t="s">
        <v>125</v>
      </c>
    </row>
    <row r="213" spans="1:7" x14ac:dyDescent="0.2">
      <c r="A213" s="7">
        <v>212</v>
      </c>
      <c r="B213" s="13" t="s">
        <v>4</v>
      </c>
      <c r="C213" s="11" t="s">
        <v>250</v>
      </c>
      <c r="D213" s="13">
        <v>335</v>
      </c>
      <c r="E213" s="13" t="s">
        <v>0</v>
      </c>
      <c r="F213" s="13" t="s">
        <v>286</v>
      </c>
      <c r="G213" s="13" t="s">
        <v>125</v>
      </c>
    </row>
    <row r="214" spans="1:7" x14ac:dyDescent="0.2">
      <c r="A214" s="7">
        <v>213</v>
      </c>
      <c r="B214" s="13" t="s">
        <v>4</v>
      </c>
      <c r="C214" s="18" t="s">
        <v>251</v>
      </c>
      <c r="D214" s="13">
        <v>210</v>
      </c>
      <c r="E214" s="13" t="s">
        <v>0</v>
      </c>
      <c r="F214" s="13" t="s">
        <v>286</v>
      </c>
      <c r="G214" s="13" t="s">
        <v>125</v>
      </c>
    </row>
    <row r="215" spans="1:7" x14ac:dyDescent="0.2">
      <c r="A215" s="7">
        <v>214</v>
      </c>
      <c r="B215" s="13" t="s">
        <v>4</v>
      </c>
      <c r="C215" s="18" t="s">
        <v>252</v>
      </c>
      <c r="D215" s="13">
        <v>30</v>
      </c>
      <c r="E215" s="13" t="s">
        <v>0</v>
      </c>
      <c r="F215" s="13" t="s">
        <v>286</v>
      </c>
      <c r="G215" s="13" t="s">
        <v>125</v>
      </c>
    </row>
    <row r="216" spans="1:7" x14ac:dyDescent="0.2">
      <c r="A216" s="7">
        <v>215</v>
      </c>
      <c r="B216" s="13" t="s">
        <v>4</v>
      </c>
      <c r="C216" s="18" t="s">
        <v>253</v>
      </c>
      <c r="D216" s="13">
        <v>40</v>
      </c>
      <c r="E216" s="13" t="s">
        <v>0</v>
      </c>
      <c r="F216" s="13" t="s">
        <v>286</v>
      </c>
      <c r="G216" s="13" t="s">
        <v>125</v>
      </c>
    </row>
    <row r="217" spans="1:7" x14ac:dyDescent="0.2">
      <c r="A217" s="7">
        <v>216</v>
      </c>
      <c r="B217" s="13" t="s">
        <v>4</v>
      </c>
      <c r="C217" s="18" t="s">
        <v>254</v>
      </c>
      <c r="D217" s="13">
        <v>40</v>
      </c>
      <c r="E217" s="13" t="s">
        <v>0</v>
      </c>
      <c r="F217" s="13" t="s">
        <v>286</v>
      </c>
      <c r="G217" s="13" t="s">
        <v>125</v>
      </c>
    </row>
    <row r="218" spans="1:7" x14ac:dyDescent="0.2">
      <c r="A218" s="7">
        <v>217</v>
      </c>
      <c r="B218" s="8" t="s">
        <v>4</v>
      </c>
      <c r="C218" s="11" t="s">
        <v>255</v>
      </c>
      <c r="D218" s="8">
        <v>810</v>
      </c>
      <c r="E218" s="8" t="s">
        <v>0</v>
      </c>
      <c r="F218" s="8" t="s">
        <v>285</v>
      </c>
      <c r="G218" s="8" t="s">
        <v>125</v>
      </c>
    </row>
    <row r="219" spans="1:7" x14ac:dyDescent="0.2">
      <c r="A219" s="7">
        <v>218</v>
      </c>
      <c r="B219" s="13" t="s">
        <v>4</v>
      </c>
      <c r="C219" s="18" t="s">
        <v>256</v>
      </c>
      <c r="D219" s="13">
        <v>1000</v>
      </c>
      <c r="E219" s="13" t="s">
        <v>0</v>
      </c>
      <c r="F219" s="13" t="s">
        <v>285</v>
      </c>
      <c r="G219" s="13" t="s">
        <v>125</v>
      </c>
    </row>
    <row r="220" spans="1:7" x14ac:dyDescent="0.2">
      <c r="A220" s="7">
        <v>219</v>
      </c>
      <c r="B220" s="8" t="s">
        <v>150</v>
      </c>
      <c r="C220" s="9" t="s">
        <v>257</v>
      </c>
      <c r="D220" s="8">
        <v>950</v>
      </c>
      <c r="E220" s="8" t="s">
        <v>0</v>
      </c>
      <c r="F220" s="8" t="s">
        <v>285</v>
      </c>
      <c r="G220" s="8" t="s">
        <v>125</v>
      </c>
    </row>
    <row r="221" spans="1:7" x14ac:dyDescent="0.2">
      <c r="A221" s="7">
        <v>220</v>
      </c>
      <c r="B221" s="8" t="s">
        <v>4</v>
      </c>
      <c r="C221" s="11" t="s">
        <v>259</v>
      </c>
      <c r="D221" s="8">
        <v>610</v>
      </c>
      <c r="E221" s="8" t="s">
        <v>0</v>
      </c>
      <c r="F221" s="8" t="s">
        <v>286</v>
      </c>
      <c r="G221" s="8" t="s">
        <v>258</v>
      </c>
    </row>
    <row r="222" spans="1:7" x14ac:dyDescent="0.2">
      <c r="A222" s="7">
        <v>221</v>
      </c>
      <c r="B222" s="8" t="s">
        <v>150</v>
      </c>
      <c r="C222" s="9" t="s">
        <v>260</v>
      </c>
      <c r="D222" s="8">
        <v>970</v>
      </c>
      <c r="E222" s="8" t="s">
        <v>0</v>
      </c>
      <c r="F222" s="8" t="s">
        <v>286</v>
      </c>
      <c r="G222" s="8" t="s">
        <v>261</v>
      </c>
    </row>
    <row r="223" spans="1:7" x14ac:dyDescent="0.2">
      <c r="A223" s="7">
        <v>222</v>
      </c>
      <c r="B223" s="13" t="s">
        <v>4</v>
      </c>
      <c r="C223" s="18" t="s">
        <v>143</v>
      </c>
      <c r="D223" s="13">
        <v>270</v>
      </c>
      <c r="E223" s="13" t="s">
        <v>0</v>
      </c>
      <c r="F223" s="13" t="s">
        <v>287</v>
      </c>
      <c r="G223" s="13" t="s">
        <v>266</v>
      </c>
    </row>
    <row r="224" spans="1:7" x14ac:dyDescent="0.2">
      <c r="A224" s="7">
        <v>223</v>
      </c>
      <c r="B224" s="13" t="s">
        <v>4</v>
      </c>
      <c r="C224" s="18" t="s">
        <v>267</v>
      </c>
      <c r="D224" s="13">
        <v>250</v>
      </c>
      <c r="E224" s="13" t="s">
        <v>0</v>
      </c>
      <c r="F224" s="13" t="s">
        <v>287</v>
      </c>
      <c r="G224" s="13" t="s">
        <v>268</v>
      </c>
    </row>
    <row r="225" spans="1:7" x14ac:dyDescent="0.2">
      <c r="A225" s="7">
        <v>224</v>
      </c>
      <c r="B225" s="13" t="s">
        <v>4</v>
      </c>
      <c r="C225" s="18" t="s">
        <v>269</v>
      </c>
      <c r="D225" s="13">
        <v>640</v>
      </c>
      <c r="E225" s="13" t="s">
        <v>0</v>
      </c>
      <c r="F225" s="13" t="s">
        <v>287</v>
      </c>
      <c r="G225" s="13" t="s">
        <v>268</v>
      </c>
    </row>
    <row r="226" spans="1:7" x14ac:dyDescent="0.2">
      <c r="A226" s="7">
        <v>225</v>
      </c>
      <c r="B226" s="13" t="s">
        <v>4</v>
      </c>
      <c r="C226" s="18" t="s">
        <v>270</v>
      </c>
      <c r="D226" s="13">
        <v>500</v>
      </c>
      <c r="E226" s="13" t="s">
        <v>0</v>
      </c>
      <c r="F226" s="13" t="s">
        <v>287</v>
      </c>
      <c r="G226" s="13" t="s">
        <v>268</v>
      </c>
    </row>
    <row r="227" spans="1:7" x14ac:dyDescent="0.2">
      <c r="A227" s="7">
        <v>226</v>
      </c>
      <c r="B227" s="8" t="s">
        <v>4</v>
      </c>
      <c r="C227" s="11" t="s">
        <v>271</v>
      </c>
      <c r="D227" s="8">
        <v>390</v>
      </c>
      <c r="E227" s="8" t="s">
        <v>0</v>
      </c>
      <c r="F227" s="8" t="s">
        <v>286</v>
      </c>
      <c r="G227" s="8" t="s">
        <v>272</v>
      </c>
    </row>
    <row r="228" spans="1:7" x14ac:dyDescent="0.2">
      <c r="A228" s="7">
        <v>227</v>
      </c>
      <c r="B228" s="19" t="s">
        <v>4</v>
      </c>
      <c r="C228" s="9" t="s">
        <v>276</v>
      </c>
      <c r="D228" s="8">
        <v>1135</v>
      </c>
      <c r="E228" s="19" t="s">
        <v>0</v>
      </c>
      <c r="F228" s="19" t="s">
        <v>286</v>
      </c>
      <c r="G228" s="8" t="s">
        <v>279</v>
      </c>
    </row>
    <row r="229" spans="1:7" x14ac:dyDescent="0.2">
      <c r="A229" s="7">
        <v>228</v>
      </c>
      <c r="B229" s="19" t="s">
        <v>150</v>
      </c>
      <c r="C229" s="9" t="s">
        <v>277</v>
      </c>
      <c r="D229" s="8">
        <v>1350</v>
      </c>
      <c r="E229" s="19" t="s">
        <v>0</v>
      </c>
      <c r="F229" s="19" t="s">
        <v>286</v>
      </c>
      <c r="G229" s="8" t="s">
        <v>279</v>
      </c>
    </row>
    <row r="230" spans="1:7" x14ac:dyDescent="0.2">
      <c r="A230" s="7">
        <v>229</v>
      </c>
      <c r="B230" s="20" t="s">
        <v>2</v>
      </c>
      <c r="C230" s="18" t="s">
        <v>278</v>
      </c>
      <c r="D230" s="13">
        <v>210</v>
      </c>
      <c r="E230" s="13" t="s">
        <v>0</v>
      </c>
      <c r="F230" s="13" t="s">
        <v>286</v>
      </c>
      <c r="G230" s="13" t="s">
        <v>279</v>
      </c>
    </row>
  </sheetData>
  <autoFilter ref="A1:G230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workbookViewId="0">
      <selection activeCell="C2" sqref="C2"/>
    </sheetView>
  </sheetViews>
  <sheetFormatPr defaultRowHeight="15" x14ac:dyDescent="0.25"/>
  <cols>
    <col min="1" max="1" width="25.28515625" customWidth="1"/>
    <col min="2" max="2" width="17.7109375" customWidth="1"/>
    <col min="3" max="3" width="16.85546875" customWidth="1"/>
  </cols>
  <sheetData>
    <row r="1" spans="1:3" x14ac:dyDescent="0.25">
      <c r="A1" s="2" t="s">
        <v>73</v>
      </c>
      <c r="B1" s="2" t="s">
        <v>74</v>
      </c>
      <c r="C1" s="2" t="s">
        <v>75</v>
      </c>
    </row>
    <row r="2" spans="1:3" x14ac:dyDescent="0.25">
      <c r="A2" s="145" t="s">
        <v>76</v>
      </c>
      <c r="B2" s="1" t="s">
        <v>77</v>
      </c>
      <c r="C2" s="3" t="e">
        <f>'Relação de Ruas'!#REF!+'Relação de Ruas'!D2+'Relação de Ruas'!D4+'Relação de Ruas'!D5+'Relação de Ruas'!D6+'Relação de Ruas'!D7+'Relação de Ruas'!D8+'Relação de Ruas'!D9+'Relação de Ruas'!D10+'Relação de Ruas'!D11+'Relação de Ruas'!D12+'Relação de Ruas'!D13+'Relação de Ruas'!D14+'Relação de Ruas'!D15+'Relação de Ruas'!D16+'Relação de Ruas'!D17+'Relação de Ruas'!D19+'Relação de Ruas'!D20+'Relação de Ruas'!D21+'Relação de Ruas'!D22+'Relação de Ruas'!D23+'Relação de Ruas'!D25+'Relação de Ruas'!D27+'Relação de Ruas'!D30+'Relação de Ruas'!D31+'Relação de Ruas'!D32+'Relação de Ruas'!D33+'Relação de Ruas'!D34+'Relação de Ruas'!D35+'Relação de Ruas'!D36+'Relação de Ruas'!D37+'Relação de Ruas'!D38+'Relação de Ruas'!D39+'Relação de Ruas'!D40+'Relação de Ruas'!D42+'Relação de Ruas'!D43+'Relação de Ruas'!D44+'Relação de Ruas'!D45+'Relação de Ruas'!D46+'Relação de Ruas'!D48+'Relação de Ruas'!D50+'Relação de Ruas'!D52+'Relação de Ruas'!D53+'Relação de Ruas'!D54+'Relação de Ruas'!D55+'Relação de Ruas'!D57+'Relação de Ruas'!D58+'Relação de Ruas'!D59+'Relação de Ruas'!D60+'Relação de Ruas'!D61+'Relação de Ruas'!D62</f>
        <v>#REF!</v>
      </c>
    </row>
    <row r="3" spans="1:3" x14ac:dyDescent="0.25">
      <c r="A3" s="145"/>
      <c r="B3" s="1" t="s">
        <v>78</v>
      </c>
      <c r="C3" s="3">
        <f>'Relação de Ruas'!D3+'Relação de Ruas'!D18+'Relação de Ruas'!D24+'Relação de Ruas'!D26+'Relação de Ruas'!D28+'Relação de Ruas'!D29+'Relação de Ruas'!D41+'Relação de Ruas'!D47+'Relação de Ruas'!D49+'Relação de Ruas'!D51+'Relação de Ruas'!D56</f>
        <v>1445</v>
      </c>
    </row>
    <row r="4" spans="1:3" x14ac:dyDescent="0.25">
      <c r="A4" s="145" t="s">
        <v>130</v>
      </c>
      <c r="B4" s="1" t="s">
        <v>77</v>
      </c>
      <c r="C4" s="3">
        <f>'Relação de Ruas'!D63+'Relação de Ruas'!D64+'Relação de Ruas'!D65+'Relação de Ruas'!D66+'Relação de Ruas'!D67+'Relação de Ruas'!D68+'Relação de Ruas'!D69+'Relação de Ruas'!D70+'Relação de Ruas'!D71+'Relação de Ruas'!D72+'Relação de Ruas'!D73+'Relação de Ruas'!D74+'Relação de Ruas'!D78+'Relação de Ruas'!D79+'Relação de Ruas'!D82+'Relação de Ruas'!D83+'Relação de Ruas'!D84+'Relação de Ruas'!D89</f>
        <v>6102</v>
      </c>
    </row>
    <row r="5" spans="1:3" x14ac:dyDescent="0.25">
      <c r="A5" s="145"/>
      <c r="B5" s="1" t="s">
        <v>78</v>
      </c>
      <c r="C5" s="3" t="e">
        <f>'Relação de Ruas'!D75+'Relação de Ruas'!D76+'Relação de Ruas'!D77+'Relação de Ruas'!#REF!+'Relação de Ruas'!D80+'Relação de Ruas'!D81+'Relação de Ruas'!#REF!+'Relação de Ruas'!D85+'Relação de Ruas'!D86+'Relação de Ruas'!D87+'Relação de Ruas'!D88+'Relação de Ruas'!D90</f>
        <v>#REF!</v>
      </c>
    </row>
    <row r="6" spans="1:3" x14ac:dyDescent="0.25">
      <c r="A6" s="145" t="s">
        <v>131</v>
      </c>
      <c r="B6" s="1" t="s">
        <v>77</v>
      </c>
      <c r="C6" s="3" t="e">
        <f>'Relação de Ruas'!D91+'Relação de Ruas'!#REF!+'Relação de Ruas'!D95</f>
        <v>#REF!</v>
      </c>
    </row>
    <row r="7" spans="1:3" x14ac:dyDescent="0.25">
      <c r="A7" s="145"/>
      <c r="B7" s="1" t="s">
        <v>78</v>
      </c>
      <c r="C7" s="3" t="e">
        <f>'Relação de Ruas'!#REF!+'Relação de Ruas'!#REF!+'Relação de Ruas'!#REF!+'Relação de Ruas'!D92+'Relação de Ruas'!#REF!+'Relação de Ruas'!#REF!+'Relação de Ruas'!D93+'Relação de Ruas'!D94+'Relação de Ruas'!#REF!+'Relação de Ruas'!#REF!+'Relação de Ruas'!#REF!+'Relação de Ruas'!#REF!</f>
        <v>#REF!</v>
      </c>
    </row>
    <row r="8" spans="1:3" x14ac:dyDescent="0.25">
      <c r="A8" s="145" t="s">
        <v>132</v>
      </c>
      <c r="B8" s="1" t="s">
        <v>77</v>
      </c>
      <c r="C8" s="3">
        <f>'Relação de Ruas'!D96</f>
        <v>1020</v>
      </c>
    </row>
    <row r="9" spans="1:3" x14ac:dyDescent="0.25">
      <c r="A9" s="145"/>
      <c r="B9" s="1" t="s">
        <v>78</v>
      </c>
      <c r="C9" s="3" t="e">
        <f>'Relação de Ruas'!#REF!</f>
        <v>#REF!</v>
      </c>
    </row>
    <row r="10" spans="1:3" x14ac:dyDescent="0.25">
      <c r="A10" s="145" t="s">
        <v>133</v>
      </c>
      <c r="B10" s="1" t="s">
        <v>77</v>
      </c>
      <c r="C10" s="3">
        <f>'Relação de Ruas'!D97+'Relação de Ruas'!D98+'Relação de Ruas'!D99+'Relação de Ruas'!D101+'Relação de Ruas'!D102</f>
        <v>2360</v>
      </c>
    </row>
    <row r="11" spans="1:3" x14ac:dyDescent="0.25">
      <c r="A11" s="145"/>
      <c r="B11" s="1" t="s">
        <v>78</v>
      </c>
      <c r="C11" s="3" t="e">
        <f>'Relação de Ruas'!D100+'Relação de Ruas'!#REF!+'Relação de Ruas'!#REF!</f>
        <v>#REF!</v>
      </c>
    </row>
    <row r="12" spans="1:3" x14ac:dyDescent="0.25">
      <c r="A12" s="145" t="s">
        <v>134</v>
      </c>
      <c r="B12" s="1" t="s">
        <v>77</v>
      </c>
      <c r="C12" s="3" t="e">
        <f>'Relação de Ruas'!#REF!+'Relação de Ruas'!D212+'Relação de Ruas'!D213+'Relação de Ruas'!#REF!+'Relação de Ruas'!#REF!+'Relação de Ruas'!D214+'Relação de Ruas'!D215+'Relação de Ruas'!D216+'Relação de Ruas'!D217+'Relação de Ruas'!D218+'Relação de Ruas'!D219+'Relação de Ruas'!D220</f>
        <v>#REF!</v>
      </c>
    </row>
    <row r="13" spans="1:3" x14ac:dyDescent="0.25">
      <c r="A13" s="145"/>
      <c r="B13" s="1" t="s">
        <v>78</v>
      </c>
      <c r="C13" s="3">
        <v>0</v>
      </c>
    </row>
    <row r="14" spans="1:3" x14ac:dyDescent="0.25">
      <c r="A14" s="145" t="s">
        <v>135</v>
      </c>
      <c r="B14" s="1" t="s">
        <v>77</v>
      </c>
      <c r="C14" s="3">
        <f>'Relação de Ruas'!D103+'Relação de Ruas'!D105</f>
        <v>875</v>
      </c>
    </row>
    <row r="15" spans="1:3" x14ac:dyDescent="0.25">
      <c r="A15" s="145"/>
      <c r="B15" s="1" t="s">
        <v>78</v>
      </c>
      <c r="C15" s="3" t="e">
        <f>'Relação de Ruas'!D104+'Relação de Ruas'!#REF!</f>
        <v>#REF!</v>
      </c>
    </row>
    <row r="16" spans="1:3" x14ac:dyDescent="0.25">
      <c r="A16" s="145" t="s">
        <v>137</v>
      </c>
      <c r="B16" s="1" t="s">
        <v>77</v>
      </c>
      <c r="C16" s="3" t="e">
        <f>'Relação de Ruas'!#REF!</f>
        <v>#REF!</v>
      </c>
    </row>
    <row r="17" spans="1:3" x14ac:dyDescent="0.25">
      <c r="A17" s="145"/>
      <c r="B17" s="1" t="s">
        <v>78</v>
      </c>
      <c r="C17" s="3" t="e">
        <f>'Relação de Ruas'!#REF!+'Relação de Ruas'!#REF!+'Relação de Ruas'!#REF!+'Relação de Ruas'!#REF!</f>
        <v>#REF!</v>
      </c>
    </row>
    <row r="18" spans="1:3" x14ac:dyDescent="0.25">
      <c r="A18" s="145" t="s">
        <v>138</v>
      </c>
      <c r="B18" s="1" t="s">
        <v>77</v>
      </c>
      <c r="C18" s="3">
        <f>'Relação de Ruas'!D106+'Relação de Ruas'!D107+'Relação de Ruas'!D108+'Relação de Ruas'!D109+'Relação de Ruas'!D110+'Relação de Ruas'!D111+'Relação de Ruas'!D112+'Relação de Ruas'!D113+'Relação de Ruas'!D114+'Relação de Ruas'!D115+'Relação de Ruas'!D116+'Relação de Ruas'!D117+'Relação de Ruas'!D118+'Relação de Ruas'!D119+'Relação de Ruas'!D120+'Relação de Ruas'!D121+'Relação de Ruas'!D122</f>
        <v>6495</v>
      </c>
    </row>
    <row r="19" spans="1:3" x14ac:dyDescent="0.25">
      <c r="A19" s="145"/>
      <c r="B19" s="1" t="s">
        <v>78</v>
      </c>
      <c r="C19" s="3" t="e">
        <f>'Relação de Ruas'!D123+'Relação de Ruas'!D124+'Relação de Ruas'!D125+'Relação de Ruas'!#REF!+'Relação de Ruas'!#REF!+'Relação de Ruas'!#REF!</f>
        <v>#REF!</v>
      </c>
    </row>
    <row r="20" spans="1:3" x14ac:dyDescent="0.25">
      <c r="A20" s="145" t="s">
        <v>198</v>
      </c>
      <c r="B20" s="1" t="s">
        <v>77</v>
      </c>
      <c r="C20" s="3">
        <f>'Relação de Ruas'!D126+'Relação de Ruas'!D127+'Relação de Ruas'!D128+'Relação de Ruas'!D129+'Relação de Ruas'!D130+'Relação de Ruas'!D131+'Relação de Ruas'!D132+'Relação de Ruas'!D133+'Relação de Ruas'!D134+'Relação de Ruas'!D135</f>
        <v>2360</v>
      </c>
    </row>
    <row r="21" spans="1:3" x14ac:dyDescent="0.25">
      <c r="A21" s="145"/>
      <c r="B21" s="1" t="s">
        <v>78</v>
      </c>
      <c r="C21" s="3">
        <v>0</v>
      </c>
    </row>
    <row r="22" spans="1:3" x14ac:dyDescent="0.25">
      <c r="A22" s="145" t="s">
        <v>199</v>
      </c>
      <c r="B22" s="1" t="s">
        <v>77</v>
      </c>
      <c r="C22" s="3" t="e">
        <f>'Relação de Ruas'!D136+'Relação de Ruas'!D137+'Relação de Ruas'!D138+'Relação de Ruas'!D139+'Relação de Ruas'!D140+'Relação de Ruas'!D141+'Relação de Ruas'!D142+'Relação de Ruas'!D143+'Relação de Ruas'!D144+'Relação de Ruas'!D145+'Relação de Ruas'!D146+'Relação de Ruas'!D147+'Relação de Ruas'!D148+'Relação de Ruas'!D149+'Relação de Ruas'!D150+'Relação de Ruas'!D151+'Relação de Ruas'!D152+'Relação de Ruas'!#REF!+'Relação de Ruas'!D153</f>
        <v>#REF!</v>
      </c>
    </row>
    <row r="23" spans="1:3" x14ac:dyDescent="0.25">
      <c r="A23" s="145"/>
      <c r="B23" s="1" t="s">
        <v>78</v>
      </c>
      <c r="C23" s="3">
        <v>0</v>
      </c>
    </row>
    <row r="24" spans="1:3" x14ac:dyDescent="0.25">
      <c r="A24" s="145" t="s">
        <v>200</v>
      </c>
      <c r="B24" s="1" t="s">
        <v>77</v>
      </c>
      <c r="C24" s="3">
        <f>'Relação de Ruas'!D154+'Relação de Ruas'!D155+'Relação de Ruas'!D157+'Relação de Ruas'!D158+'Relação de Ruas'!D159+'Relação de Ruas'!D160+'Relação de Ruas'!D161+'Relação de Ruas'!D163+'Relação de Ruas'!D164+'Relação de Ruas'!D165+'Relação de Ruas'!D166+'Relação de Ruas'!D167+'Relação de Ruas'!D168+'Relação de Ruas'!D169+'Relação de Ruas'!D170</f>
        <v>6410</v>
      </c>
    </row>
    <row r="25" spans="1:3" x14ac:dyDescent="0.25">
      <c r="A25" s="145"/>
      <c r="B25" s="1" t="s">
        <v>78</v>
      </c>
      <c r="C25" s="3">
        <v>0</v>
      </c>
    </row>
    <row r="26" spans="1:3" x14ac:dyDescent="0.25">
      <c r="A26" s="145" t="s">
        <v>235</v>
      </c>
      <c r="B26" s="1" t="s">
        <v>77</v>
      </c>
      <c r="C26" s="3">
        <f>'Relação de Ruas'!D171+'Relação de Ruas'!D172+'Relação de Ruas'!D173+'Relação de Ruas'!D174+'Relação de Ruas'!D175+'Relação de Ruas'!D176+'Relação de Ruas'!D177+'Relação de Ruas'!D178+'Relação de Ruas'!D179+'Relação de Ruas'!D180+'Relação de Ruas'!D181+'Relação de Ruas'!D182</f>
        <v>5245</v>
      </c>
    </row>
    <row r="27" spans="1:3" x14ac:dyDescent="0.25">
      <c r="A27" s="145"/>
      <c r="B27" s="1" t="s">
        <v>78</v>
      </c>
      <c r="C27" s="3">
        <v>0</v>
      </c>
    </row>
    <row r="28" spans="1:3" x14ac:dyDescent="0.25">
      <c r="A28" s="145" t="s">
        <v>236</v>
      </c>
      <c r="B28" s="1" t="s">
        <v>77</v>
      </c>
      <c r="C28" s="3" t="e">
        <f>'Relação de Ruas'!D183+'Relação de Ruas'!D184+'Relação de Ruas'!D185+'Relação de Ruas'!D186+'Relação de Ruas'!D187+'Relação de Ruas'!D188+'Relação de Ruas'!D189+'Relação de Ruas'!D190+'Relação de Ruas'!D191+'Relação de Ruas'!D192+'Relação de Ruas'!D193+'Relação de Ruas'!D194+'Relação de Ruas'!D195+'Relação de Ruas'!D196+'Relação de Ruas'!#REF!</f>
        <v>#REF!</v>
      </c>
    </row>
    <row r="29" spans="1:3" x14ac:dyDescent="0.25">
      <c r="A29" s="145"/>
      <c r="B29" s="1" t="s">
        <v>78</v>
      </c>
      <c r="C29" s="3">
        <v>0</v>
      </c>
    </row>
    <row r="30" spans="1:3" x14ac:dyDescent="0.25">
      <c r="A30" s="145" t="s">
        <v>237</v>
      </c>
      <c r="B30" s="1" t="s">
        <v>77</v>
      </c>
      <c r="C30" s="3" t="e">
        <f>'Relação de Ruas'!#REF!</f>
        <v>#REF!</v>
      </c>
    </row>
    <row r="31" spans="1:3" x14ac:dyDescent="0.25">
      <c r="A31" s="145"/>
      <c r="B31" s="1" t="s">
        <v>78</v>
      </c>
      <c r="C31" s="3">
        <v>0</v>
      </c>
    </row>
    <row r="32" spans="1:3" x14ac:dyDescent="0.25">
      <c r="A32" s="145" t="s">
        <v>238</v>
      </c>
      <c r="B32" s="1" t="s">
        <v>77</v>
      </c>
      <c r="C32" s="3" t="e">
        <f>'Relação de Ruas'!D197+'Relação de Ruas'!D198+'Relação de Ruas'!D199+'Relação de Ruas'!D200+'Relação de Ruas'!D201+'Relação de Ruas'!D202+'Relação de Ruas'!D203+'Relação de Ruas'!D204+'Relação de Ruas'!D205+'Relação de Ruas'!#REF!</f>
        <v>#REF!</v>
      </c>
    </row>
    <row r="33" spans="1:3" x14ac:dyDescent="0.25">
      <c r="A33" s="145"/>
      <c r="B33" s="1" t="s">
        <v>78</v>
      </c>
      <c r="C33" s="3">
        <v>0</v>
      </c>
    </row>
    <row r="34" spans="1:3" x14ac:dyDescent="0.25">
      <c r="A34" s="145" t="s">
        <v>247</v>
      </c>
      <c r="B34" s="1" t="s">
        <v>77</v>
      </c>
      <c r="C34" s="3">
        <f>'Relação de Ruas'!D206+'Relação de Ruas'!D207+'Relação de Ruas'!D208+'Relação de Ruas'!D209</f>
        <v>2338</v>
      </c>
    </row>
    <row r="35" spans="1:3" x14ac:dyDescent="0.25">
      <c r="A35" s="145"/>
      <c r="B35" s="1" t="s">
        <v>78</v>
      </c>
      <c r="C35" s="3">
        <v>0</v>
      </c>
    </row>
    <row r="36" spans="1:3" x14ac:dyDescent="0.25">
      <c r="A36" s="145" t="s">
        <v>248</v>
      </c>
      <c r="B36" s="1" t="s">
        <v>77</v>
      </c>
      <c r="C36" s="3" t="e">
        <f>'Relação de Ruas'!D210+'Relação de Ruas'!#REF!+'Relação de Ruas'!#REF!+'Relação de Ruas'!D211+'Relação de Ruas'!#REF!</f>
        <v>#REF!</v>
      </c>
    </row>
    <row r="37" spans="1:3" x14ac:dyDescent="0.25">
      <c r="A37" s="145"/>
      <c r="B37" s="1" t="s">
        <v>78</v>
      </c>
      <c r="C37" s="3" t="e">
        <f>'Relação de Ruas'!#REF!</f>
        <v>#REF!</v>
      </c>
    </row>
    <row r="38" spans="1:3" x14ac:dyDescent="0.25">
      <c r="A38" s="145" t="s">
        <v>262</v>
      </c>
      <c r="B38" s="1" t="s">
        <v>77</v>
      </c>
      <c r="C38" s="3" t="e">
        <f>'Relação de Ruas'!#REF!+'Relação de Ruas'!D221+'Relação de Ruas'!#REF!+'Relação de Ruas'!#REF!+'Relação de Ruas'!#REF!+'Relação de Ruas'!#REF!</f>
        <v>#REF!</v>
      </c>
    </row>
    <row r="39" spans="1:3" x14ac:dyDescent="0.25">
      <c r="A39" s="145"/>
      <c r="B39" s="1" t="s">
        <v>78</v>
      </c>
      <c r="C39" s="3">
        <v>0</v>
      </c>
    </row>
    <row r="40" spans="1:3" x14ac:dyDescent="0.25">
      <c r="A40" s="145" t="s">
        <v>263</v>
      </c>
      <c r="B40" s="1" t="s">
        <v>77</v>
      </c>
      <c r="C40" s="3" t="e">
        <f>'Relação de Ruas'!D222+'Relação de Ruas'!#REF!</f>
        <v>#REF!</v>
      </c>
    </row>
    <row r="41" spans="1:3" x14ac:dyDescent="0.25">
      <c r="A41" s="145"/>
      <c r="B41" s="1" t="s">
        <v>78</v>
      </c>
      <c r="C41" s="3">
        <v>0</v>
      </c>
    </row>
    <row r="42" spans="1:3" x14ac:dyDescent="0.25">
      <c r="A42" s="145" t="s">
        <v>264</v>
      </c>
      <c r="B42" s="1" t="s">
        <v>77</v>
      </c>
      <c r="C42" s="3" t="e">
        <f>'Relação de Ruas'!#REF!+'Relação de Ruas'!#REF!+'Relação de Ruas'!#REF!+'Relação de Ruas'!D223</f>
        <v>#REF!</v>
      </c>
    </row>
    <row r="43" spans="1:3" x14ac:dyDescent="0.25">
      <c r="A43" s="145"/>
      <c r="B43" s="1" t="s">
        <v>78</v>
      </c>
      <c r="C43" s="3">
        <v>0</v>
      </c>
    </row>
    <row r="44" spans="1:3" x14ac:dyDescent="0.25">
      <c r="A44" s="145" t="s">
        <v>265</v>
      </c>
      <c r="B44" s="1" t="s">
        <v>77</v>
      </c>
      <c r="C44" s="3">
        <f>'Relação de Ruas'!D224+'Relação de Ruas'!D225+'Relação de Ruas'!D226</f>
        <v>1390</v>
      </c>
    </row>
    <row r="45" spans="1:3" x14ac:dyDescent="0.25">
      <c r="A45" s="145"/>
      <c r="B45" s="1" t="s">
        <v>78</v>
      </c>
      <c r="C45" s="3">
        <v>0</v>
      </c>
    </row>
    <row r="46" spans="1:3" x14ac:dyDescent="0.25">
      <c r="A46" s="145" t="s">
        <v>273</v>
      </c>
      <c r="B46" s="1" t="s">
        <v>77</v>
      </c>
      <c r="C46" s="3" t="e">
        <f>'Relação de Ruas'!#REF!</f>
        <v>#REF!</v>
      </c>
    </row>
    <row r="47" spans="1:3" x14ac:dyDescent="0.25">
      <c r="A47" s="145"/>
      <c r="B47" s="1" t="s">
        <v>78</v>
      </c>
      <c r="C47" s="3">
        <v>0</v>
      </c>
    </row>
    <row r="48" spans="1:3" x14ac:dyDescent="0.25">
      <c r="A48" s="145" t="s">
        <v>274</v>
      </c>
      <c r="B48" s="1" t="s">
        <v>77</v>
      </c>
      <c r="C48" s="3">
        <f>'Relação de Ruas'!D227</f>
        <v>390</v>
      </c>
    </row>
    <row r="49" spans="1:3" x14ac:dyDescent="0.25">
      <c r="A49" s="145"/>
      <c r="B49" s="1" t="s">
        <v>78</v>
      </c>
      <c r="C49" s="3">
        <v>0</v>
      </c>
    </row>
    <row r="50" spans="1:3" x14ac:dyDescent="0.25">
      <c r="A50" s="145" t="s">
        <v>275</v>
      </c>
      <c r="B50" s="1" t="s">
        <v>77</v>
      </c>
      <c r="C50" s="3" t="e">
        <f>'Relação de Ruas'!#REF!</f>
        <v>#REF!</v>
      </c>
    </row>
    <row r="51" spans="1:3" x14ac:dyDescent="0.25">
      <c r="A51" s="145"/>
      <c r="B51" s="1" t="s">
        <v>78</v>
      </c>
      <c r="C51" s="3">
        <v>0</v>
      </c>
    </row>
    <row r="52" spans="1:3" x14ac:dyDescent="0.25">
      <c r="A52" s="145" t="s">
        <v>279</v>
      </c>
      <c r="B52" s="1" t="s">
        <v>77</v>
      </c>
      <c r="C52" s="3">
        <f>'Relação de Ruas'!D228+'Relação de Ruas'!D229+'Relação de Ruas'!D230</f>
        <v>2695</v>
      </c>
    </row>
    <row r="53" spans="1:3" x14ac:dyDescent="0.25">
      <c r="A53" s="145"/>
      <c r="B53" s="1" t="s">
        <v>78</v>
      </c>
      <c r="C53" s="3" t="e">
        <f>'Relação de Ruas'!#REF!+'Relação de Ruas'!#REF!+'Relação de Ruas'!#REF!+'Relação de Ruas'!#REF!+'Relação de Ruas'!#REF!+'Relação de Ruas'!#REF!</f>
        <v>#REF!</v>
      </c>
    </row>
    <row r="54" spans="1:3" x14ac:dyDescent="0.25">
      <c r="A54" s="145" t="s">
        <v>280</v>
      </c>
      <c r="B54" s="1" t="s">
        <v>77</v>
      </c>
      <c r="C54" s="3" t="e">
        <f>'Relação de Ruas'!#REF!</f>
        <v>#REF!</v>
      </c>
    </row>
    <row r="55" spans="1:3" x14ac:dyDescent="0.25">
      <c r="A55" s="145"/>
      <c r="B55" s="1" t="s">
        <v>78</v>
      </c>
      <c r="C55" s="3">
        <v>0</v>
      </c>
    </row>
    <row r="56" spans="1:3" x14ac:dyDescent="0.25">
      <c r="A56" s="145" t="s">
        <v>281</v>
      </c>
      <c r="B56" s="1" t="s">
        <v>77</v>
      </c>
      <c r="C56" s="3" t="e">
        <f>'Relação de Ruas'!#REF!</f>
        <v>#REF!</v>
      </c>
    </row>
    <row r="57" spans="1:3" x14ac:dyDescent="0.25">
      <c r="A57" s="145"/>
      <c r="B57" s="1" t="s">
        <v>78</v>
      </c>
      <c r="C57" s="3">
        <v>0</v>
      </c>
    </row>
  </sheetData>
  <mergeCells count="28">
    <mergeCell ref="A50:A51"/>
    <mergeCell ref="A52:A53"/>
    <mergeCell ref="A54:A55"/>
    <mergeCell ref="A56:A57"/>
    <mergeCell ref="A40:A41"/>
    <mergeCell ref="A42:A43"/>
    <mergeCell ref="A44:A45"/>
    <mergeCell ref="A46:A47"/>
    <mergeCell ref="A48:A49"/>
    <mergeCell ref="A30:A31"/>
    <mergeCell ref="A32:A33"/>
    <mergeCell ref="A34:A35"/>
    <mergeCell ref="A36:A37"/>
    <mergeCell ref="A38:A39"/>
    <mergeCell ref="A20:A21"/>
    <mergeCell ref="A22:A23"/>
    <mergeCell ref="A24:A25"/>
    <mergeCell ref="A26:A27"/>
    <mergeCell ref="A28:A29"/>
    <mergeCell ref="A12:A13"/>
    <mergeCell ref="A14:A15"/>
    <mergeCell ref="A16:A17"/>
    <mergeCell ref="A18:A19"/>
    <mergeCell ref="A2:A3"/>
    <mergeCell ref="A4:A5"/>
    <mergeCell ref="A6:A7"/>
    <mergeCell ref="A8:A9"/>
    <mergeCell ref="A10:A1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G9" sqref="G9:H9"/>
    </sheetView>
  </sheetViews>
  <sheetFormatPr defaultRowHeight="15" x14ac:dyDescent="0.25"/>
  <cols>
    <col min="1" max="1" width="21.85546875" bestFit="1" customWidth="1"/>
    <col min="2" max="2" width="14.140625" bestFit="1" customWidth="1"/>
    <col min="3" max="3" width="14.7109375" bestFit="1" customWidth="1"/>
    <col min="4" max="5" width="14.7109375" customWidth="1"/>
    <col min="7" max="7" width="14.140625" customWidth="1"/>
    <col min="8" max="8" width="19.140625" customWidth="1"/>
  </cols>
  <sheetData>
    <row r="1" spans="1:8" x14ac:dyDescent="0.25">
      <c r="A1" s="5" t="s">
        <v>73</v>
      </c>
      <c r="B1" s="5" t="s">
        <v>74</v>
      </c>
      <c r="C1" s="29" t="s">
        <v>75</v>
      </c>
      <c r="F1" s="6"/>
      <c r="G1" s="148" t="s">
        <v>75</v>
      </c>
      <c r="H1" s="148"/>
    </row>
    <row r="2" spans="1:8" x14ac:dyDescent="0.25">
      <c r="A2" s="149" t="s">
        <v>76</v>
      </c>
      <c r="B2" s="23" t="s">
        <v>77</v>
      </c>
      <c r="C2" s="26">
        <f>SUMIFS('Relação de Ruas'!$D$2:$D$230,'Relação de Ruas'!$G$2:$G$230,A2,'Relação de Ruas'!$E$2:$E$230,B2)</f>
        <v>16068</v>
      </c>
      <c r="D2" s="27">
        <f>SUM(C2:C57)</f>
        <v>83118</v>
      </c>
      <c r="E2" s="27"/>
      <c r="F2" s="6"/>
      <c r="G2" s="23" t="s">
        <v>77</v>
      </c>
      <c r="H2" s="10">
        <f>SUMIF($B$2:$B$57,G2,$C$2:$C$57)</f>
        <v>76576</v>
      </c>
    </row>
    <row r="3" spans="1:8" x14ac:dyDescent="0.25">
      <c r="A3" s="149"/>
      <c r="B3" s="8" t="s">
        <v>78</v>
      </c>
      <c r="C3" s="26">
        <f>SUMIFS('Relação de Ruas'!$D$2:$D$230,'Relação de Ruas'!$G$2:$G$230,A2,'Relação de Ruas'!$E$2:$E$230,B3)</f>
        <v>1445</v>
      </c>
      <c r="D3" s="27">
        <f>SUM('Relação de Ruas'!D2:D230)</f>
        <v>83118</v>
      </c>
      <c r="E3" s="27"/>
      <c r="F3" s="6"/>
      <c r="G3" s="8" t="s">
        <v>78</v>
      </c>
      <c r="H3" s="10">
        <f>SUMIF($B$2:$B$57,G3,$C$2:$C$57)</f>
        <v>6542</v>
      </c>
    </row>
    <row r="4" spans="1:8" x14ac:dyDescent="0.25">
      <c r="A4" s="146" t="s">
        <v>130</v>
      </c>
      <c r="B4" s="8" t="s">
        <v>77</v>
      </c>
      <c r="C4" s="26">
        <f>SUMIFS('Relação de Ruas'!$D$2:$D$230,'Relação de Ruas'!$G$2:$G$230,A4,'Relação de Ruas'!$E$2:$E$230,B4)</f>
        <v>6102</v>
      </c>
      <c r="D4" s="28">
        <f>D3-D2</f>
        <v>0</v>
      </c>
      <c r="E4" s="28"/>
      <c r="F4" s="6"/>
      <c r="G4" s="8" t="s">
        <v>282</v>
      </c>
      <c r="H4" s="24">
        <f>SUM(H2:H3)</f>
        <v>83118</v>
      </c>
    </row>
    <row r="5" spans="1:8" x14ac:dyDescent="0.25">
      <c r="A5" s="147"/>
      <c r="B5" s="8" t="s">
        <v>78</v>
      </c>
      <c r="C5" s="26">
        <f>SUMIFS('Relação de Ruas'!$D$2:$D$230,'Relação de Ruas'!$G$2:$G$230,A4,'Relação de Ruas'!$E$2:$E$230,B5)</f>
        <v>1982</v>
      </c>
      <c r="D5" s="25"/>
      <c r="E5" s="25"/>
      <c r="F5" s="6"/>
      <c r="G5" s="6"/>
      <c r="H5" s="6"/>
    </row>
    <row r="6" spans="1:8" x14ac:dyDescent="0.25">
      <c r="A6" s="146" t="s">
        <v>131</v>
      </c>
      <c r="B6" s="8" t="s">
        <v>77</v>
      </c>
      <c r="C6" s="26">
        <f>SUMIFS('Relação de Ruas'!$D$2:$D$230,'Relação de Ruas'!$G$2:$G$230,A6,'Relação de Ruas'!$E$2:$E$230,B6)</f>
        <v>1960</v>
      </c>
      <c r="D6" s="25"/>
      <c r="E6" s="25"/>
      <c r="F6" s="6"/>
      <c r="G6" s="5" t="s">
        <v>283</v>
      </c>
      <c r="H6" s="5" t="s">
        <v>284</v>
      </c>
    </row>
    <row r="7" spans="1:8" x14ac:dyDescent="0.25">
      <c r="A7" s="147"/>
      <c r="B7" s="8" t="s">
        <v>78</v>
      </c>
      <c r="C7" s="26">
        <f>SUMIFS('Relação de Ruas'!$D$2:$D$230,'Relação de Ruas'!$G$2:$G$230,A6,'Relação de Ruas'!$E$2:$E$230,B7)</f>
        <v>915</v>
      </c>
      <c r="D7" s="25"/>
      <c r="E7" s="25"/>
      <c r="F7" s="6"/>
      <c r="G7" s="8" t="s">
        <v>285</v>
      </c>
      <c r="H7" s="12">
        <f>SUMIF('Relação de Ruas'!$F$2:$F$230,G7,'Relação de Ruas'!$D$2:$D$230)</f>
        <v>11523</v>
      </c>
    </row>
    <row r="8" spans="1:8" x14ac:dyDescent="0.25">
      <c r="A8" s="146" t="s">
        <v>132</v>
      </c>
      <c r="B8" s="8" t="s">
        <v>77</v>
      </c>
      <c r="C8" s="26">
        <f>SUMIFS('Relação de Ruas'!$D$2:$D$230,'Relação de Ruas'!$G$2:$G$230,A8,'Relação de Ruas'!$E$2:$E$230,B8)</f>
        <v>1020</v>
      </c>
      <c r="D8" s="25"/>
      <c r="E8" s="25"/>
      <c r="F8" s="6"/>
      <c r="G8" s="8" t="s">
        <v>286</v>
      </c>
      <c r="H8" s="12">
        <f>SUMIF('Relação de Ruas'!$F$2:$F$230,G8,'Relação de Ruas'!$D$2:$D$230)</f>
        <v>55000</v>
      </c>
    </row>
    <row r="9" spans="1:8" x14ac:dyDescent="0.25">
      <c r="A9" s="147"/>
      <c r="B9" s="8" t="s">
        <v>78</v>
      </c>
      <c r="C9" s="26">
        <f>SUMIFS('Relação de Ruas'!$D$2:$D$230,'Relação de Ruas'!$G$2:$G$230,A8,'Relação de Ruas'!$E$2:$E$230,B9)</f>
        <v>0</v>
      </c>
      <c r="D9" s="25"/>
      <c r="E9" s="25"/>
      <c r="F9" s="6"/>
      <c r="G9" s="8" t="s">
        <v>287</v>
      </c>
      <c r="H9" s="12">
        <f>SUMIF('Relação de Ruas'!$F$2:$F$230,G9,'Relação de Ruas'!$D$2:$D$230)</f>
        <v>16595</v>
      </c>
    </row>
    <row r="10" spans="1:8" x14ac:dyDescent="0.25">
      <c r="A10" s="146" t="s">
        <v>133</v>
      </c>
      <c r="B10" s="8" t="s">
        <v>77</v>
      </c>
      <c r="C10" s="26">
        <f>SUMIFS('Relação de Ruas'!$D$2:$D$230,'Relação de Ruas'!$G$2:$G$230,A10,'Relação de Ruas'!$E$2:$E$230,B10)</f>
        <v>2360</v>
      </c>
      <c r="D10" s="25"/>
      <c r="E10" s="25"/>
      <c r="F10" s="6"/>
      <c r="G10" s="30"/>
      <c r="H10" s="25"/>
    </row>
    <row r="11" spans="1:8" x14ac:dyDescent="0.25">
      <c r="A11" s="147"/>
      <c r="B11" s="8" t="s">
        <v>78</v>
      </c>
      <c r="C11" s="26">
        <f>SUMIFS('Relação de Ruas'!$D$2:$D$230,'Relação de Ruas'!$G$2:$G$230,A10,'Relação de Ruas'!$E$2:$E$230,B11)</f>
        <v>140</v>
      </c>
      <c r="D11" s="25"/>
      <c r="E11" s="25"/>
      <c r="F11" s="6"/>
      <c r="G11" s="6"/>
      <c r="H11" s="6"/>
    </row>
    <row r="12" spans="1:8" x14ac:dyDescent="0.25">
      <c r="A12" s="146" t="s">
        <v>134</v>
      </c>
      <c r="B12" s="8" t="s">
        <v>77</v>
      </c>
      <c r="C12" s="26">
        <f>SUMIFS('Relação de Ruas'!$D$2:$D$230,'Relação de Ruas'!$G$2:$G$230,A12,'Relação de Ruas'!$E$2:$E$230,B12)</f>
        <v>4065</v>
      </c>
      <c r="D12" s="25"/>
      <c r="E12" s="25"/>
      <c r="F12" s="6"/>
      <c r="G12" s="6"/>
      <c r="H12" s="6"/>
    </row>
    <row r="13" spans="1:8" x14ac:dyDescent="0.25">
      <c r="A13" s="147"/>
      <c r="B13" s="8" t="s">
        <v>78</v>
      </c>
      <c r="C13" s="26">
        <f>SUMIFS('Relação de Ruas'!$D$2:$D$230,'Relação de Ruas'!$G$2:$G$230,A12,'Relação de Ruas'!$E$2:$E$230,B13)</f>
        <v>0</v>
      </c>
      <c r="D13" s="25"/>
      <c r="E13" s="25"/>
      <c r="F13" s="6"/>
      <c r="G13" s="6"/>
      <c r="H13" s="6"/>
    </row>
    <row r="14" spans="1:8" x14ac:dyDescent="0.25">
      <c r="A14" s="146" t="s">
        <v>135</v>
      </c>
      <c r="B14" s="8" t="s">
        <v>77</v>
      </c>
      <c r="C14" s="26">
        <f>SUMIFS('Relação de Ruas'!$D$2:$D$230,'Relação de Ruas'!$G$2:$G$230,A14,'Relação de Ruas'!$E$2:$E$230,B14)</f>
        <v>875</v>
      </c>
      <c r="D14" s="25"/>
      <c r="E14" s="25"/>
      <c r="F14" s="6"/>
      <c r="G14" s="6"/>
      <c r="H14" s="6"/>
    </row>
    <row r="15" spans="1:8" x14ac:dyDescent="0.25">
      <c r="A15" s="147"/>
      <c r="B15" s="8" t="s">
        <v>78</v>
      </c>
      <c r="C15" s="26">
        <f>SUMIFS('Relação de Ruas'!$D$2:$D$230,'Relação de Ruas'!$G$2:$G$230,A14,'Relação de Ruas'!$E$2:$E$230,B15)</f>
        <v>300</v>
      </c>
      <c r="D15" s="25"/>
      <c r="E15" s="25"/>
      <c r="F15" s="6"/>
      <c r="G15" s="6"/>
      <c r="H15" s="6"/>
    </row>
    <row r="16" spans="1:8" x14ac:dyDescent="0.25">
      <c r="A16" s="146" t="s">
        <v>137</v>
      </c>
      <c r="B16" s="8" t="s">
        <v>77</v>
      </c>
      <c r="C16" s="26">
        <f>SUMIFS('Relação de Ruas'!$D$2:$D$230,'Relação de Ruas'!$G$2:$G$230,A16,'Relação de Ruas'!$E$2:$E$230,B16)</f>
        <v>0</v>
      </c>
      <c r="D16" s="25"/>
      <c r="E16" s="25"/>
      <c r="F16" s="6"/>
      <c r="G16" s="6"/>
      <c r="H16" s="6"/>
    </row>
    <row r="17" spans="1:8" x14ac:dyDescent="0.25">
      <c r="A17" s="147"/>
      <c r="B17" s="8" t="s">
        <v>78</v>
      </c>
      <c r="C17" s="26">
        <f>SUMIFS('Relação de Ruas'!$D$2:$D$230,'Relação de Ruas'!$G$2:$G$230,A16,'Relação de Ruas'!$E$2:$E$230,B17)</f>
        <v>0</v>
      </c>
      <c r="D17" s="25"/>
      <c r="E17" s="25"/>
      <c r="F17" s="6"/>
      <c r="G17" s="6"/>
      <c r="H17" s="6"/>
    </row>
    <row r="18" spans="1:8" x14ac:dyDescent="0.25">
      <c r="A18" s="146" t="s">
        <v>138</v>
      </c>
      <c r="B18" s="8" t="s">
        <v>77</v>
      </c>
      <c r="C18" s="26">
        <f>SUMIFS('Relação de Ruas'!$D$2:$D$230,'Relação de Ruas'!$G$2:$G$230,A18,'Relação de Ruas'!$E$2:$E$230,B18)</f>
        <v>6495</v>
      </c>
      <c r="D18" s="25"/>
      <c r="E18" s="25"/>
      <c r="F18" s="6"/>
      <c r="G18" s="6"/>
      <c r="H18" s="6"/>
    </row>
    <row r="19" spans="1:8" x14ac:dyDescent="0.25">
      <c r="A19" s="147"/>
      <c r="B19" s="8" t="s">
        <v>78</v>
      </c>
      <c r="C19" s="26">
        <f>SUMIFS('Relação de Ruas'!$D$2:$D$230,'Relação de Ruas'!$G$2:$G$230,A18,'Relação de Ruas'!$E$2:$E$230,B19)</f>
        <v>1280</v>
      </c>
      <c r="D19" s="25"/>
      <c r="E19" s="25"/>
      <c r="F19" s="6"/>
      <c r="G19" s="6"/>
      <c r="H19" s="6"/>
    </row>
    <row r="20" spans="1:8" x14ac:dyDescent="0.25">
      <c r="A20" s="146" t="s">
        <v>198</v>
      </c>
      <c r="B20" s="8" t="s">
        <v>77</v>
      </c>
      <c r="C20" s="26">
        <f>SUMIFS('Relação de Ruas'!$D$2:$D$230,'Relação de Ruas'!$G$2:$G$230,A20,'Relação de Ruas'!$E$2:$E$230,B20)</f>
        <v>2360</v>
      </c>
      <c r="D20" s="25"/>
      <c r="E20" s="25"/>
      <c r="F20" s="6"/>
      <c r="G20" s="6"/>
      <c r="H20" s="6"/>
    </row>
    <row r="21" spans="1:8" x14ac:dyDescent="0.25">
      <c r="A21" s="147"/>
      <c r="B21" s="8" t="s">
        <v>78</v>
      </c>
      <c r="C21" s="26">
        <f>SUMIFS('Relação de Ruas'!$D$2:$D$230,'Relação de Ruas'!$G$2:$G$230,A20,'Relação de Ruas'!$E$2:$E$230,B21)</f>
        <v>0</v>
      </c>
      <c r="D21" s="25"/>
      <c r="E21" s="25"/>
      <c r="F21" s="6"/>
      <c r="G21" s="6"/>
      <c r="H21" s="6"/>
    </row>
    <row r="22" spans="1:8" x14ac:dyDescent="0.25">
      <c r="A22" s="146" t="s">
        <v>199</v>
      </c>
      <c r="B22" s="8" t="s">
        <v>77</v>
      </c>
      <c r="C22" s="26">
        <f>SUMIFS('Relação de Ruas'!$D$2:$D$230,'Relação de Ruas'!$G$2:$G$230,A22,'Relação de Ruas'!$E$2:$E$230,B22)</f>
        <v>4715</v>
      </c>
      <c r="D22" s="25"/>
      <c r="E22" s="25"/>
      <c r="F22" s="6"/>
      <c r="G22" s="6"/>
      <c r="H22" s="6"/>
    </row>
    <row r="23" spans="1:8" x14ac:dyDescent="0.25">
      <c r="A23" s="147"/>
      <c r="B23" s="8" t="s">
        <v>78</v>
      </c>
      <c r="C23" s="26">
        <f>SUMIFS('Relação de Ruas'!$D$2:$D$230,'Relação de Ruas'!$G$2:$G$230,A22,'Relação de Ruas'!$E$2:$E$230,B23)</f>
        <v>0</v>
      </c>
      <c r="D23" s="25"/>
      <c r="E23" s="25"/>
      <c r="F23" s="6"/>
      <c r="G23" s="6"/>
      <c r="H23" s="6"/>
    </row>
    <row r="24" spans="1:8" x14ac:dyDescent="0.25">
      <c r="A24" s="146" t="s">
        <v>200</v>
      </c>
      <c r="B24" s="8" t="s">
        <v>77</v>
      </c>
      <c r="C24" s="26">
        <f>SUMIFS('Relação de Ruas'!$D$2:$D$230,'Relação de Ruas'!$G$2:$G$230,A24,'Relação de Ruas'!$E$2:$E$230,B24)</f>
        <v>6410</v>
      </c>
      <c r="D24" s="25"/>
      <c r="E24" s="25"/>
      <c r="F24" s="6"/>
      <c r="G24" s="6"/>
      <c r="H24" s="6"/>
    </row>
    <row r="25" spans="1:8" x14ac:dyDescent="0.25">
      <c r="A25" s="147"/>
      <c r="B25" s="8" t="s">
        <v>78</v>
      </c>
      <c r="C25" s="26">
        <f>SUMIFS('Relação de Ruas'!$D$2:$D$230,'Relação de Ruas'!$G$2:$G$230,A24,'Relação de Ruas'!$E$2:$E$230,B25)</f>
        <v>480</v>
      </c>
      <c r="D25" s="25"/>
      <c r="E25" s="25"/>
      <c r="F25" s="6"/>
      <c r="G25" s="6"/>
      <c r="H25" s="6"/>
    </row>
    <row r="26" spans="1:8" x14ac:dyDescent="0.25">
      <c r="A26" s="146" t="s">
        <v>235</v>
      </c>
      <c r="B26" s="8" t="s">
        <v>77</v>
      </c>
      <c r="C26" s="26">
        <f>SUMIFS('Relação de Ruas'!$D$2:$D$230,'Relação de Ruas'!$G$2:$G$230,A26,'Relação de Ruas'!$E$2:$E$230,B26)</f>
        <v>5245</v>
      </c>
      <c r="D26" s="25"/>
      <c r="E26" s="25"/>
      <c r="F26" s="6"/>
      <c r="G26" s="6"/>
      <c r="H26" s="6"/>
    </row>
    <row r="27" spans="1:8" x14ac:dyDescent="0.25">
      <c r="A27" s="147"/>
      <c r="B27" s="8" t="s">
        <v>78</v>
      </c>
      <c r="C27" s="26">
        <f>SUMIFS('Relação de Ruas'!$D$2:$D$230,'Relação de Ruas'!$G$2:$G$230,A26,'Relação de Ruas'!$E$2:$E$230,B27)</f>
        <v>0</v>
      </c>
      <c r="D27" s="25"/>
      <c r="E27" s="25"/>
      <c r="F27" s="6"/>
      <c r="G27" s="6"/>
      <c r="H27" s="6"/>
    </row>
    <row r="28" spans="1:8" x14ac:dyDescent="0.25">
      <c r="A28" s="146" t="s">
        <v>288</v>
      </c>
      <c r="B28" s="8" t="s">
        <v>77</v>
      </c>
      <c r="C28" s="26">
        <f>SUMIFS('Relação de Ruas'!$D$2:$D$230,'Relação de Ruas'!$G$2:$G$230,A28,'Relação de Ruas'!$E$2:$E$230,B28)</f>
        <v>4893</v>
      </c>
      <c r="D28" s="25"/>
      <c r="E28" s="25"/>
      <c r="F28" s="6"/>
      <c r="G28" s="6"/>
      <c r="H28" s="6"/>
    </row>
    <row r="29" spans="1:8" x14ac:dyDescent="0.25">
      <c r="A29" s="147"/>
      <c r="B29" s="8" t="s">
        <v>78</v>
      </c>
      <c r="C29" s="26">
        <f>SUMIFS('Relação de Ruas'!$D$2:$D$230,'Relação de Ruas'!$G$2:$G$230,A28,'Relação de Ruas'!$E$2:$E$230,B29)</f>
        <v>0</v>
      </c>
      <c r="D29" s="25"/>
      <c r="E29" s="25"/>
      <c r="F29" s="6"/>
      <c r="G29" s="6"/>
      <c r="H29" s="6"/>
    </row>
    <row r="30" spans="1:8" x14ac:dyDescent="0.25">
      <c r="A30" s="146" t="s">
        <v>237</v>
      </c>
      <c r="B30" s="8" t="s">
        <v>77</v>
      </c>
      <c r="C30" s="26">
        <f>SUMIFS('Relação de Ruas'!$D$2:$D$230,'Relação de Ruas'!$G$2:$G$230,A30,'Relação de Ruas'!$E$2:$E$230,B30)</f>
        <v>0</v>
      </c>
      <c r="D30" s="25"/>
      <c r="E30" s="25"/>
      <c r="F30" s="6"/>
      <c r="G30" s="6"/>
      <c r="H30" s="6"/>
    </row>
    <row r="31" spans="1:8" x14ac:dyDescent="0.25">
      <c r="A31" s="147"/>
      <c r="B31" s="8" t="s">
        <v>78</v>
      </c>
      <c r="C31" s="26">
        <f>SUMIFS('Relação de Ruas'!$D$2:$D$230,'Relação de Ruas'!$G$2:$G$230,A30,'Relação de Ruas'!$E$2:$E$230,B31)</f>
        <v>0</v>
      </c>
      <c r="D31" s="25"/>
      <c r="E31" s="25"/>
      <c r="F31" s="6"/>
      <c r="G31" s="6"/>
      <c r="H31" s="6"/>
    </row>
    <row r="32" spans="1:8" x14ac:dyDescent="0.25">
      <c r="A32" s="146" t="s">
        <v>238</v>
      </c>
      <c r="B32" s="8" t="s">
        <v>77</v>
      </c>
      <c r="C32" s="26">
        <f>SUMIFS('Relação de Ruas'!$D$2:$D$230,'Relação de Ruas'!$G$2:$G$230,A32,'Relação de Ruas'!$E$2:$E$230,B32)</f>
        <v>3450</v>
      </c>
      <c r="D32" s="25"/>
      <c r="E32" s="25"/>
      <c r="F32" s="6"/>
      <c r="G32" s="6"/>
      <c r="H32" s="6"/>
    </row>
    <row r="33" spans="1:8" x14ac:dyDescent="0.25">
      <c r="A33" s="147"/>
      <c r="B33" s="8" t="s">
        <v>78</v>
      </c>
      <c r="C33" s="26">
        <f>SUMIFS('Relação de Ruas'!$D$2:$D$230,'Relação de Ruas'!$G$2:$G$230,A32,'Relação de Ruas'!$E$2:$E$230,B33)</f>
        <v>0</v>
      </c>
      <c r="D33" s="25"/>
      <c r="E33" s="25"/>
      <c r="F33" s="6"/>
      <c r="G33" s="6"/>
      <c r="H33" s="6"/>
    </row>
    <row r="34" spans="1:8" x14ac:dyDescent="0.25">
      <c r="A34" s="146" t="s">
        <v>247</v>
      </c>
      <c r="B34" s="8" t="s">
        <v>77</v>
      </c>
      <c r="C34" s="26">
        <f>SUMIFS('Relação de Ruas'!$D$2:$D$230,'Relação de Ruas'!$G$2:$G$230,A34,'Relação de Ruas'!$E$2:$E$230,B34)</f>
        <v>2338</v>
      </c>
      <c r="D34" s="25"/>
      <c r="E34" s="25"/>
      <c r="F34" s="6"/>
      <c r="G34" s="6"/>
      <c r="H34" s="6"/>
    </row>
    <row r="35" spans="1:8" x14ac:dyDescent="0.25">
      <c r="A35" s="147"/>
      <c r="B35" s="8" t="s">
        <v>78</v>
      </c>
      <c r="C35" s="26">
        <f>SUMIFS('Relação de Ruas'!$D$2:$D$230,'Relação de Ruas'!$G$2:$G$230,A34,'Relação de Ruas'!$E$2:$E$230,B35)</f>
        <v>0</v>
      </c>
      <c r="D35" s="25"/>
      <c r="E35" s="25"/>
      <c r="F35" s="6"/>
      <c r="G35" s="6"/>
      <c r="H35" s="6"/>
    </row>
    <row r="36" spans="1:8" x14ac:dyDescent="0.25">
      <c r="A36" s="146" t="s">
        <v>248</v>
      </c>
      <c r="B36" s="8" t="s">
        <v>77</v>
      </c>
      <c r="C36" s="26">
        <f>SUMIFS('Relação de Ruas'!$D$2:$D$230,'Relação de Ruas'!$G$2:$G$230,A36,'Relação de Ruas'!$E$2:$E$230,B36)</f>
        <v>1895</v>
      </c>
      <c r="D36" s="25"/>
      <c r="E36" s="25"/>
      <c r="F36" s="6"/>
      <c r="G36" s="6"/>
      <c r="H36" s="6"/>
    </row>
    <row r="37" spans="1:8" x14ac:dyDescent="0.25">
      <c r="A37" s="147"/>
      <c r="B37" s="8" t="s">
        <v>78</v>
      </c>
      <c r="C37" s="26">
        <f>SUMIFS('Relação de Ruas'!$D$2:$D$230,'Relação de Ruas'!$G$2:$G$230,A36,'Relação de Ruas'!$E$2:$E$230,B37)</f>
        <v>0</v>
      </c>
      <c r="D37" s="25"/>
      <c r="E37" s="25"/>
      <c r="F37" s="6"/>
      <c r="G37" s="6"/>
      <c r="H37" s="6"/>
    </row>
    <row r="38" spans="1:8" x14ac:dyDescent="0.25">
      <c r="A38" s="146" t="s">
        <v>262</v>
      </c>
      <c r="B38" s="8" t="s">
        <v>77</v>
      </c>
      <c r="C38" s="26">
        <f>SUMIFS('Relação de Ruas'!$D$2:$D$230,'Relação de Ruas'!$G$2:$G$230,A38,'Relação de Ruas'!$E$2:$E$230,B38)</f>
        <v>610</v>
      </c>
      <c r="D38" s="25"/>
      <c r="E38" s="25"/>
      <c r="F38" s="6"/>
      <c r="G38" s="6"/>
      <c r="H38" s="6"/>
    </row>
    <row r="39" spans="1:8" x14ac:dyDescent="0.25">
      <c r="A39" s="147"/>
      <c r="B39" s="8" t="s">
        <v>78</v>
      </c>
      <c r="C39" s="26">
        <f>SUMIFS('Relação de Ruas'!$D$2:$D$230,'Relação de Ruas'!$G$2:$G$230,A38,'Relação de Ruas'!$E$2:$E$230,B39)</f>
        <v>0</v>
      </c>
      <c r="D39" s="25"/>
      <c r="E39" s="25"/>
      <c r="F39" s="6"/>
      <c r="G39" s="6"/>
      <c r="H39" s="6"/>
    </row>
    <row r="40" spans="1:8" x14ac:dyDescent="0.25">
      <c r="A40" s="146" t="s">
        <v>263</v>
      </c>
      <c r="B40" s="8" t="s">
        <v>77</v>
      </c>
      <c r="C40" s="26">
        <f>SUMIFS('Relação de Ruas'!$D$2:$D$230,'Relação de Ruas'!$G$2:$G$230,A40,'Relação de Ruas'!$E$2:$E$230,B40)</f>
        <v>970</v>
      </c>
      <c r="D40" s="25"/>
      <c r="E40" s="25"/>
      <c r="F40" s="6"/>
      <c r="G40" s="6"/>
      <c r="H40" s="6"/>
    </row>
    <row r="41" spans="1:8" x14ac:dyDescent="0.25">
      <c r="A41" s="147"/>
      <c r="B41" s="8" t="s">
        <v>78</v>
      </c>
      <c r="C41" s="26">
        <f>SUMIFS('Relação de Ruas'!$D$2:$D$230,'Relação de Ruas'!$G$2:$G$230,A40,'Relação de Ruas'!$E$2:$E$230,B41)</f>
        <v>0</v>
      </c>
      <c r="D41" s="25"/>
      <c r="E41" s="25"/>
      <c r="F41" s="6"/>
      <c r="G41" s="6"/>
      <c r="H41" s="6"/>
    </row>
    <row r="42" spans="1:8" x14ac:dyDescent="0.25">
      <c r="A42" s="146" t="s">
        <v>264</v>
      </c>
      <c r="B42" s="8" t="s">
        <v>77</v>
      </c>
      <c r="C42" s="26">
        <f>SUMIFS('Relação de Ruas'!$D$2:$D$230,'Relação de Ruas'!$G$2:$G$230,A42,'Relação de Ruas'!$E$2:$E$230,B42)</f>
        <v>270</v>
      </c>
      <c r="D42" s="25"/>
      <c r="E42" s="25"/>
      <c r="F42" s="6"/>
      <c r="G42" s="6"/>
      <c r="H42" s="6"/>
    </row>
    <row r="43" spans="1:8" x14ac:dyDescent="0.25">
      <c r="A43" s="147"/>
      <c r="B43" s="8" t="s">
        <v>78</v>
      </c>
      <c r="C43" s="26">
        <f>SUMIFS('Relação de Ruas'!$D$2:$D$230,'Relação de Ruas'!$G$2:$G$230,A42,'Relação de Ruas'!$E$2:$E$230,B43)</f>
        <v>0</v>
      </c>
      <c r="D43" s="25"/>
      <c r="E43" s="25"/>
      <c r="F43" s="6"/>
      <c r="G43" s="6"/>
      <c r="H43" s="6"/>
    </row>
    <row r="44" spans="1:8" x14ac:dyDescent="0.25">
      <c r="A44" s="146" t="s">
        <v>268</v>
      </c>
      <c r="B44" s="8" t="s">
        <v>77</v>
      </c>
      <c r="C44" s="26">
        <f>SUMIFS('Relação de Ruas'!$D$2:$D$230,'Relação de Ruas'!$G$2:$G$230,A44,'Relação de Ruas'!$E$2:$E$230,B44)</f>
        <v>1390</v>
      </c>
      <c r="D44" s="25"/>
      <c r="E44" s="25"/>
      <c r="F44" s="6"/>
      <c r="G44" s="6"/>
      <c r="H44" s="6"/>
    </row>
    <row r="45" spans="1:8" x14ac:dyDescent="0.25">
      <c r="A45" s="147"/>
      <c r="B45" s="8" t="s">
        <v>78</v>
      </c>
      <c r="C45" s="26">
        <f>SUMIFS('Relação de Ruas'!$D$2:$D$230,'Relação de Ruas'!$G$2:$G$230,A44,'Relação de Ruas'!$E$2:$E$230,B45)</f>
        <v>0</v>
      </c>
      <c r="D45" s="25"/>
      <c r="E45" s="25"/>
      <c r="F45" s="6"/>
      <c r="G45" s="6"/>
      <c r="H45" s="6"/>
    </row>
    <row r="46" spans="1:8" x14ac:dyDescent="0.25">
      <c r="A46" s="146" t="s">
        <v>273</v>
      </c>
      <c r="B46" s="8" t="s">
        <v>77</v>
      </c>
      <c r="C46" s="26">
        <f>SUMIFS('Relação de Ruas'!$D$2:$D$230,'Relação de Ruas'!$G$2:$G$230,A46,'Relação de Ruas'!$E$2:$E$230,B46)</f>
        <v>0</v>
      </c>
      <c r="D46" s="25"/>
      <c r="E46" s="25"/>
      <c r="F46" s="6"/>
      <c r="G46" s="6"/>
      <c r="H46" s="6"/>
    </row>
    <row r="47" spans="1:8" x14ac:dyDescent="0.25">
      <c r="A47" s="147"/>
      <c r="B47" s="8" t="s">
        <v>78</v>
      </c>
      <c r="C47" s="26">
        <f>SUMIFS('Relação de Ruas'!$D$2:$D$230,'Relação de Ruas'!$G$2:$G$230,A46,'Relação de Ruas'!$E$2:$E$230,B47)</f>
        <v>0</v>
      </c>
      <c r="D47" s="25"/>
      <c r="E47" s="25"/>
      <c r="F47" s="6"/>
      <c r="G47" s="6"/>
      <c r="H47" s="6"/>
    </row>
    <row r="48" spans="1:8" x14ac:dyDescent="0.25">
      <c r="A48" s="146" t="s">
        <v>274</v>
      </c>
      <c r="B48" s="8" t="s">
        <v>77</v>
      </c>
      <c r="C48" s="26">
        <f>SUMIFS('Relação de Ruas'!$D$2:$D$230,'Relação de Ruas'!$G$2:$G$230,A48,'Relação de Ruas'!$E$2:$E$230,B48)</f>
        <v>390</v>
      </c>
      <c r="D48" s="25"/>
      <c r="E48" s="25"/>
      <c r="F48" s="6"/>
      <c r="G48" s="6"/>
      <c r="H48" s="6"/>
    </row>
    <row r="49" spans="1:8" x14ac:dyDescent="0.25">
      <c r="A49" s="147"/>
      <c r="B49" s="8" t="s">
        <v>78</v>
      </c>
      <c r="C49" s="26">
        <f>SUMIFS('Relação de Ruas'!$D$2:$D$230,'Relação de Ruas'!$G$2:$G$230,A48,'Relação de Ruas'!$E$2:$E$230,B49)</f>
        <v>0</v>
      </c>
      <c r="D49" s="25"/>
      <c r="E49" s="25"/>
      <c r="F49" s="6"/>
      <c r="G49" s="6"/>
      <c r="H49" s="6"/>
    </row>
    <row r="50" spans="1:8" x14ac:dyDescent="0.25">
      <c r="A50" s="146" t="s">
        <v>275</v>
      </c>
      <c r="B50" s="8" t="s">
        <v>77</v>
      </c>
      <c r="C50" s="26">
        <f>SUMIFS('Relação de Ruas'!$D$2:$D$230,'Relação de Ruas'!$G$2:$G$230,A50,'Relação de Ruas'!$E$2:$E$230,B50)</f>
        <v>0</v>
      </c>
      <c r="D50" s="25"/>
      <c r="E50" s="25"/>
      <c r="F50" s="6"/>
      <c r="G50" s="6"/>
      <c r="H50" s="6"/>
    </row>
    <row r="51" spans="1:8" x14ac:dyDescent="0.25">
      <c r="A51" s="147"/>
      <c r="B51" s="8" t="s">
        <v>78</v>
      </c>
      <c r="C51" s="26">
        <f>SUMIFS('Relação de Ruas'!$D$2:$D$230,'Relação de Ruas'!$G$2:$G$230,A50,'Relação de Ruas'!$E$2:$E$230,B51)</f>
        <v>0</v>
      </c>
      <c r="D51" s="25"/>
      <c r="E51" s="25"/>
      <c r="F51" s="6"/>
      <c r="G51" s="6"/>
      <c r="H51" s="6"/>
    </row>
    <row r="52" spans="1:8" x14ac:dyDescent="0.25">
      <c r="A52" s="146" t="s">
        <v>279</v>
      </c>
      <c r="B52" s="8" t="s">
        <v>77</v>
      </c>
      <c r="C52" s="26">
        <f>SUMIFS('Relação de Ruas'!$D$2:$D$230,'Relação de Ruas'!$G$2:$G$230,A52,'Relação de Ruas'!$E$2:$E$230,B52)</f>
        <v>2695</v>
      </c>
      <c r="D52" s="25"/>
      <c r="E52" s="25"/>
      <c r="F52" s="6"/>
      <c r="G52" s="6"/>
      <c r="H52" s="6"/>
    </row>
    <row r="53" spans="1:8" x14ac:dyDescent="0.25">
      <c r="A53" s="147"/>
      <c r="B53" s="8" t="s">
        <v>78</v>
      </c>
      <c r="C53" s="26">
        <f>SUMIFS('Relação de Ruas'!$D$2:$D$230,'Relação de Ruas'!$G$2:$G$230,A52,'Relação de Ruas'!$E$2:$E$230,B53)</f>
        <v>0</v>
      </c>
      <c r="D53" s="25"/>
      <c r="E53" s="25"/>
      <c r="F53" s="6"/>
      <c r="G53" s="6"/>
      <c r="H53" s="6"/>
    </row>
    <row r="54" spans="1:8" x14ac:dyDescent="0.25">
      <c r="A54" s="146" t="s">
        <v>280</v>
      </c>
      <c r="B54" s="8" t="s">
        <v>77</v>
      </c>
      <c r="C54" s="26">
        <f>SUMIFS('Relação de Ruas'!$D$2:$D$230,'Relação de Ruas'!$G$2:$G$230,A54,'Relação de Ruas'!$E$2:$E$230,B54)</f>
        <v>0</v>
      </c>
      <c r="D54" s="25"/>
      <c r="E54" s="25"/>
      <c r="F54" s="6"/>
      <c r="G54" s="6"/>
      <c r="H54" s="6"/>
    </row>
    <row r="55" spans="1:8" x14ac:dyDescent="0.25">
      <c r="A55" s="147"/>
      <c r="B55" s="8" t="s">
        <v>78</v>
      </c>
      <c r="C55" s="26">
        <f>SUMIFS('Relação de Ruas'!$D$2:$D$230,'Relação de Ruas'!$G$2:$G$230,A54,'Relação de Ruas'!$E$2:$E$230,B55)</f>
        <v>0</v>
      </c>
      <c r="D55" s="25"/>
      <c r="E55" s="25"/>
      <c r="F55" s="6"/>
      <c r="G55" s="6"/>
      <c r="H55" s="6"/>
    </row>
    <row r="56" spans="1:8" x14ac:dyDescent="0.25">
      <c r="A56" s="146" t="s">
        <v>281</v>
      </c>
      <c r="B56" s="8" t="s">
        <v>77</v>
      </c>
      <c r="C56" s="26">
        <f>SUMIFS('Relação de Ruas'!$D$2:$D$230,'Relação de Ruas'!$G$2:$G$230,A56,'Relação de Ruas'!$E$2:$E$230,B56)</f>
        <v>0</v>
      </c>
      <c r="D56" s="25"/>
      <c r="E56" s="25"/>
      <c r="F56" s="6"/>
      <c r="G56" s="6"/>
      <c r="H56" s="6"/>
    </row>
    <row r="57" spans="1:8" x14ac:dyDescent="0.25">
      <c r="A57" s="147"/>
      <c r="B57" s="8" t="s">
        <v>78</v>
      </c>
      <c r="C57" s="26">
        <f>SUMIFS('Relação de Ruas'!$D$2:$D$230,'Relação de Ruas'!$G$2:$G$230,A56,'Relação de Ruas'!$E$2:$E$230,B57)</f>
        <v>0</v>
      </c>
      <c r="D57" s="25"/>
      <c r="E57" s="25"/>
      <c r="F57" s="6"/>
      <c r="G57" s="6"/>
      <c r="H57" s="6"/>
    </row>
    <row r="58" spans="1:8" x14ac:dyDescent="0.25">
      <c r="A58" s="6"/>
      <c r="B58" s="6"/>
      <c r="C58" s="14"/>
      <c r="D58" s="14"/>
      <c r="E58" s="14"/>
      <c r="F58" s="6"/>
      <c r="G58" s="6"/>
      <c r="H58" s="6"/>
    </row>
    <row r="59" spans="1:8" x14ac:dyDescent="0.25">
      <c r="A59" s="6"/>
      <c r="B59" s="6"/>
      <c r="C59" s="14"/>
      <c r="D59" s="14"/>
      <c r="E59" s="14"/>
      <c r="F59" s="6"/>
      <c r="G59" s="6"/>
      <c r="H59" s="6"/>
    </row>
    <row r="60" spans="1:8" x14ac:dyDescent="0.25">
      <c r="A60" s="6"/>
      <c r="B60" s="6"/>
      <c r="C60" s="14"/>
      <c r="D60" s="14"/>
      <c r="E60" s="14"/>
      <c r="F60" s="6"/>
      <c r="G60" s="6"/>
      <c r="H60" s="6"/>
    </row>
    <row r="61" spans="1:8" x14ac:dyDescent="0.25">
      <c r="A61" s="6"/>
      <c r="B61" s="6"/>
      <c r="C61" s="14"/>
      <c r="D61" s="14"/>
      <c r="E61" s="14"/>
      <c r="F61" s="6"/>
      <c r="G61" s="6"/>
      <c r="H61" s="6"/>
    </row>
    <row r="62" spans="1:8" x14ac:dyDescent="0.25">
      <c r="A62" s="6"/>
      <c r="B62" s="6"/>
      <c r="C62" s="14"/>
      <c r="D62" s="14"/>
      <c r="E62" s="14"/>
      <c r="F62" s="6"/>
      <c r="G62" s="6"/>
      <c r="H62" s="6"/>
    </row>
    <row r="63" spans="1:8" x14ac:dyDescent="0.25">
      <c r="A63" s="6"/>
      <c r="B63" s="6"/>
      <c r="C63" s="14"/>
      <c r="D63" s="14"/>
      <c r="E63" s="14"/>
      <c r="F63" s="6"/>
      <c r="G63" s="6"/>
      <c r="H63" s="6"/>
    </row>
    <row r="64" spans="1:8" x14ac:dyDescent="0.25">
      <c r="A64" s="6"/>
      <c r="B64" s="6"/>
      <c r="C64" s="14"/>
      <c r="D64" s="14"/>
      <c r="E64" s="14"/>
      <c r="F64" s="6"/>
      <c r="G64" s="6"/>
      <c r="H64" s="6"/>
    </row>
    <row r="65" spans="1:8" x14ac:dyDescent="0.25">
      <c r="A65" s="6"/>
      <c r="B65" s="6"/>
      <c r="C65" s="14"/>
      <c r="D65" s="14"/>
      <c r="E65" s="14"/>
      <c r="F65" s="6"/>
      <c r="G65" s="6"/>
      <c r="H65" s="6"/>
    </row>
    <row r="66" spans="1:8" x14ac:dyDescent="0.25">
      <c r="A66" s="6"/>
      <c r="B66" s="6"/>
      <c r="C66" s="14"/>
      <c r="D66" s="14"/>
      <c r="E66" s="14"/>
      <c r="F66" s="6"/>
      <c r="G66" s="6"/>
      <c r="H66" s="6"/>
    </row>
    <row r="67" spans="1:8" x14ac:dyDescent="0.25">
      <c r="A67" s="6"/>
      <c r="B67" s="6"/>
      <c r="C67" s="14"/>
      <c r="D67" s="14"/>
      <c r="E67" s="14"/>
      <c r="F67" s="6"/>
      <c r="G67" s="6"/>
      <c r="H67" s="6"/>
    </row>
    <row r="68" spans="1:8" x14ac:dyDescent="0.25">
      <c r="A68" s="6"/>
      <c r="B68" s="6"/>
      <c r="C68" s="14"/>
      <c r="D68" s="14"/>
      <c r="E68" s="14"/>
      <c r="F68" s="6"/>
      <c r="G68" s="6"/>
      <c r="H68" s="6"/>
    </row>
    <row r="69" spans="1:8" x14ac:dyDescent="0.25">
      <c r="A69" s="6"/>
      <c r="B69" s="6"/>
      <c r="C69" s="14"/>
      <c r="D69" s="14"/>
      <c r="E69" s="14"/>
      <c r="F69" s="6"/>
      <c r="G69" s="6"/>
      <c r="H69" s="6"/>
    </row>
    <row r="70" spans="1:8" x14ac:dyDescent="0.25">
      <c r="A70" s="6"/>
      <c r="B70" s="6"/>
      <c r="C70" s="14"/>
      <c r="D70" s="14"/>
      <c r="E70" s="14"/>
      <c r="F70" s="6"/>
      <c r="G70" s="6"/>
      <c r="H70" s="6"/>
    </row>
    <row r="71" spans="1:8" x14ac:dyDescent="0.25">
      <c r="A71" s="6"/>
      <c r="B71" s="6"/>
      <c r="C71" s="14"/>
      <c r="D71" s="14"/>
      <c r="E71" s="14"/>
      <c r="F71" s="6"/>
      <c r="G71" s="6"/>
      <c r="H71" s="6"/>
    </row>
  </sheetData>
  <mergeCells count="29">
    <mergeCell ref="A22:A23"/>
    <mergeCell ref="G1:H1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46:A47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8:A49"/>
    <mergeCell ref="A50:A51"/>
    <mergeCell ref="A52:A53"/>
    <mergeCell ref="A54:A55"/>
    <mergeCell ref="A56:A5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Listagem de BAIRROS</vt:lpstr>
      <vt:lpstr>Relação de Ruas</vt:lpstr>
      <vt:lpstr>Planilha2</vt:lpstr>
      <vt:lpstr>Qunatitativos Detalhados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Renan</dc:creator>
  <cp:lastModifiedBy>PauloCompras</cp:lastModifiedBy>
  <dcterms:created xsi:type="dcterms:W3CDTF">2020-03-05T17:17:04Z</dcterms:created>
  <dcterms:modified xsi:type="dcterms:W3CDTF">2020-03-27T17:52:17Z</dcterms:modified>
</cp:coreProperties>
</file>